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tabRatio="718" activeTab="0"/>
  </bookViews>
  <sheets>
    <sheet name="控場所" sheetId="1" r:id="rId1"/>
    <sheet name="周辺図" sheetId="2" r:id="rId2"/>
    <sheet name="割当席計算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<sst xmlns="http://schemas.openxmlformats.org/spreadsheetml/2006/main" count="138" uniqueCount="79">
  <si>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電光掲示板</t>
  </si>
  <si>
    <t>本部席</t>
  </si>
  <si>
    <t>アクアパレット松山周辺図</t>
  </si>
  <si>
    <t>全ての控え場所は原則、飲食禁止です。帰るときはゴミなど残さないようにお願いします。</t>
  </si>
  <si>
    <t>自販機</t>
  </si>
  <si>
    <t>トイレ</t>
  </si>
  <si>
    <t>コーチ席</t>
  </si>
  <si>
    <t>エレベータ</t>
  </si>
  <si>
    <t>競技</t>
  </si>
  <si>
    <t>付近</t>
  </si>
  <si>
    <t>観覧席</t>
  </si>
  <si>
    <t>プ</t>
  </si>
  <si>
    <t>ー</t>
  </si>
  <si>
    <t>ル</t>
  </si>
  <si>
    <t>場所取り禁止</t>
  </si>
  <si>
    <t>階段</t>
  </si>
  <si>
    <t>プ</t>
  </si>
  <si>
    <t>ー</t>
  </si>
  <si>
    <t>ル</t>
  </si>
  <si>
    <t>歩行プール</t>
  </si>
  <si>
    <t>選手観覧席座席割り</t>
  </si>
  <si>
    <t>＊入場の混乱を避ける為にクラブごとに割り振りいたしました。ご了承ください。</t>
  </si>
  <si>
    <t>地区名</t>
  </si>
  <si>
    <t>選手数</t>
  </si>
  <si>
    <t>％</t>
  </si>
  <si>
    <t>座席数割</t>
  </si>
  <si>
    <t>中予</t>
  </si>
  <si>
    <t>南予</t>
  </si>
  <si>
    <t>東予</t>
  </si>
  <si>
    <t>ＴＯＴＡＬ</t>
  </si>
  <si>
    <t>ＴＯＴＡＬ</t>
  </si>
  <si>
    <t>ＴＯＴＡＬ</t>
  </si>
  <si>
    <t>保護者観覧席座席割り</t>
  </si>
  <si>
    <t>ＴＯＴＡＬ</t>
  </si>
  <si>
    <t>入口</t>
  </si>
  <si>
    <t>バスロータリー</t>
  </si>
  <si>
    <t>ファイブテン</t>
  </si>
  <si>
    <t>マコトSC双葉</t>
  </si>
  <si>
    <t>かしま天山</t>
  </si>
  <si>
    <t>かしま道後</t>
  </si>
  <si>
    <t>南海DC</t>
  </si>
  <si>
    <t>南海朝生田</t>
  </si>
  <si>
    <t>Again</t>
  </si>
  <si>
    <t>クアＳＳ</t>
  </si>
  <si>
    <t>SC宇和島</t>
  </si>
  <si>
    <t>八幡浜ＳＣ</t>
  </si>
  <si>
    <t>エリエールＳＣ</t>
  </si>
  <si>
    <t>五百木ＳＣ</t>
  </si>
  <si>
    <t>フィッタ松山</t>
  </si>
  <si>
    <t>石原ＳＣ</t>
  </si>
  <si>
    <t>リー保内</t>
  </si>
  <si>
    <t>アズサ松山</t>
  </si>
  <si>
    <t>フィッタ新居浜</t>
  </si>
  <si>
    <t>ファイブテン東予</t>
  </si>
  <si>
    <t>更衣室入り口</t>
  </si>
  <si>
    <t>更衣室への</t>
  </si>
  <si>
    <t>出入り禁止</t>
  </si>
  <si>
    <t>更衣室</t>
  </si>
  <si>
    <t>ロビー側</t>
  </si>
  <si>
    <t>　</t>
  </si>
  <si>
    <t>　　　　</t>
  </si>
  <si>
    <t>　</t>
  </si>
  <si>
    <t>　</t>
  </si>
  <si>
    <t>観覧席裏通路</t>
  </si>
  <si>
    <t>入り口</t>
  </si>
  <si>
    <t>観覧席上段</t>
  </si>
  <si>
    <t>シートや毛布がおける控え場所は下記の黄色の場所になります。</t>
  </si>
  <si>
    <t xml:space="preserve"> </t>
  </si>
  <si>
    <t>招集所</t>
  </si>
  <si>
    <t>黄色の所、選手控え場所</t>
  </si>
  <si>
    <t>撮影禁止　</t>
  </si>
  <si>
    <t>競技中通行禁止</t>
  </si>
  <si>
    <t>選手通路</t>
  </si>
  <si>
    <t>選</t>
  </si>
  <si>
    <t>手</t>
  </si>
  <si>
    <t>通</t>
  </si>
  <si>
    <t>路</t>
  </si>
  <si>
    <t>受付・メダル・弁当受け渡し場所　</t>
  </si>
  <si>
    <t>サブ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</si>
</sst>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@&quot;組&quot;"/>
    <numFmt numFmtId="179" formatCode="m/d"/>
    <numFmt numFmtId="180" formatCode="#,##0&quot;円&quot;"/>
    <numFmt numFmtId="181" formatCode="&quot;（&quot;aaa&quot;）&quot;"/>
    <numFmt numFmtId="182" formatCode="0&quot;組&quot;"/>
    <numFmt numFmtId="183" formatCode="m&quot;月&quot;d&quot;日&quot;;@"/>
    <numFmt numFmtId="184" formatCode="&quot;\&quot;#,##0_);[Red]\(&quot;\&quot;#,##0\)"/>
    <numFmt numFmtId="185" formatCode="h:mm&quot;～&quot;"/>
    <numFmt numFmtId="186" formatCode="h&quot;時&quot;mm&quot;分&quot;;@"/>
    <numFmt numFmtId="187" formatCode="[$-F400]h:mm:ss\ AM/PM"/>
    <numFmt numFmtId="188" formatCode="h:mm;@"/>
    <numFmt numFmtId="189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57"/>
      <name val="ＭＳ Ｐゴシック"/>
      <family val="3"/>
    </font>
    <font>
      <sz val="14"/>
      <color indexed="57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48"/>
      <name val="ＭＳ Ｐゴシック"/>
      <family val="3"/>
    </font>
    <font>
      <sz val="14"/>
      <color indexed="14"/>
      <name val="ＭＳ Ｐゴシック"/>
      <family val="3"/>
    </font>
    <font>
      <sz val="12"/>
      <color indexed="11"/>
      <name val="ＭＳ Ｐゴシック"/>
      <family val="3"/>
    </font>
    <font>
      <sz val="12"/>
      <color indexed="53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7" borderId="4" applyNumberFormat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 shrinkToFit="1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1" borderId="0" xfId="0" applyFont="1" applyFill="1" applyAlignment="1">
      <alignment/>
    </xf>
    <xf numFmtId="0" fontId="4" fillId="1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 vertical="center" shrinkToFit="1"/>
    </xf>
    <xf numFmtId="0" fontId="2" fillId="0" borderId="23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24" borderId="23" xfId="0" applyFont="1" applyFill="1" applyBorder="1" applyAlignment="1">
      <alignment shrinkToFit="1"/>
    </xf>
    <xf numFmtId="0" fontId="2" fillId="24" borderId="10" xfId="0" applyFont="1" applyFill="1" applyBorder="1" applyAlignment="1">
      <alignment horizontal="center"/>
    </xf>
    <xf numFmtId="9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9" fontId="2" fillId="24" borderId="10" xfId="4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ill="1" applyBorder="1" applyAlignment="1">
      <alignment/>
    </xf>
    <xf numFmtId="1" fontId="0" fillId="0" borderId="0" xfId="0" applyNumberFormat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25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5" xfId="0" applyFill="1" applyBorder="1" applyAlignment="1">
      <alignment vertical="center" textRotation="255"/>
    </xf>
    <xf numFmtId="0" fontId="0" fillId="25" borderId="15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12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26" borderId="12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0" fillId="26" borderId="0" xfId="0" applyFill="1" applyBorder="1" applyAlignment="1">
      <alignment vertical="center" textRotation="255" wrapText="1"/>
    </xf>
    <xf numFmtId="0" fontId="0" fillId="26" borderId="0" xfId="0" applyFill="1" applyAlignment="1">
      <alignment vertical="center" textRotation="255" wrapText="1"/>
    </xf>
    <xf numFmtId="0" fontId="0" fillId="5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textRotation="255"/>
    </xf>
    <xf numFmtId="0" fontId="0" fillId="24" borderId="15" xfId="0" applyFill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123825</xdr:colOff>
      <xdr:row>25</xdr:row>
      <xdr:rowOff>161925</xdr:rowOff>
    </xdr:from>
    <xdr:to>
      <xdr:col>59</xdr:col>
      <xdr:colOff>66675</xdr:colOff>
      <xdr:row>30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582025" y="5876925"/>
          <a:ext cx="1562100" cy="1009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流水プール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36</xdr:col>
      <xdr:colOff>104775</xdr:colOff>
      <xdr:row>27</xdr:row>
      <xdr:rowOff>19050</xdr:rowOff>
    </xdr:from>
    <xdr:to>
      <xdr:col>45</xdr:col>
      <xdr:colOff>9525</xdr:colOff>
      <xdr:row>30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457950" y="6191250"/>
          <a:ext cx="1362075" cy="7048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幼児プール</a:t>
          </a:r>
        </a:p>
      </xdr:txBody>
    </xdr:sp>
    <xdr:clientData/>
  </xdr:twoCellAnchor>
  <xdr:twoCellAnchor>
    <xdr:from>
      <xdr:col>39</xdr:col>
      <xdr:colOff>114300</xdr:colOff>
      <xdr:row>24</xdr:row>
      <xdr:rowOff>57150</xdr:rowOff>
    </xdr:from>
    <xdr:to>
      <xdr:col>47</xdr:col>
      <xdr:colOff>142875</xdr:colOff>
      <xdr:row>28</xdr:row>
      <xdr:rowOff>57150</xdr:rowOff>
    </xdr:to>
    <xdr:sp>
      <xdr:nvSpPr>
        <xdr:cNvPr id="3" name="Oval 3"/>
        <xdr:cNvSpPr>
          <a:spLocks/>
        </xdr:cNvSpPr>
      </xdr:nvSpPr>
      <xdr:spPr>
        <a:xfrm rot="663208">
          <a:off x="6953250" y="5543550"/>
          <a:ext cx="132397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プール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26</xdr:row>
      <xdr:rowOff>104775</xdr:rowOff>
    </xdr:from>
    <xdr:to>
      <xdr:col>5</xdr:col>
      <xdr:colOff>161925</xdr:colOff>
      <xdr:row>29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628900" y="4772025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北第3駐車場
選手・応援者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27</xdr:row>
      <xdr:rowOff>85725</xdr:rowOff>
    </xdr:from>
    <xdr:to>
      <xdr:col>3</xdr:col>
      <xdr:colOff>76200</xdr:colOff>
      <xdr:row>32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590675" y="4924425"/>
          <a:ext cx="9525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北第２駐車場
競技役員
クラブ引率者</a:t>
          </a:r>
          <a:r>
            <a:rPr lang="en-US" cap="none" sz="12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200025</xdr:colOff>
      <xdr:row>30</xdr:row>
      <xdr:rowOff>76200</xdr:rowOff>
    </xdr:from>
    <xdr:to>
      <xdr:col>5</xdr:col>
      <xdr:colOff>304800</xdr:colOff>
      <xdr:row>32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667000" y="5429250"/>
          <a:ext cx="14763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武道館駐車場
利用出来ません</a:t>
          </a:r>
        </a:p>
      </xdr:txBody>
    </xdr:sp>
    <xdr:clientData/>
  </xdr:twoCellAnchor>
  <xdr:twoCellAnchor>
    <xdr:from>
      <xdr:col>5</xdr:col>
      <xdr:colOff>447675</xdr:colOff>
      <xdr:row>20</xdr:row>
      <xdr:rowOff>38100</xdr:rowOff>
    </xdr:from>
    <xdr:to>
      <xdr:col>6</xdr:col>
      <xdr:colOff>609600</xdr:colOff>
      <xdr:row>30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286250" y="3676650"/>
          <a:ext cx="8477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武道館</a:t>
          </a:r>
        </a:p>
      </xdr:txBody>
    </xdr:sp>
    <xdr:clientData/>
  </xdr:twoCellAnchor>
  <xdr:twoCellAnchor>
    <xdr:from>
      <xdr:col>8</xdr:col>
      <xdr:colOff>180975</xdr:colOff>
      <xdr:row>12</xdr:row>
      <xdr:rowOff>47625</xdr:rowOff>
    </xdr:from>
    <xdr:to>
      <xdr:col>10</xdr:col>
      <xdr:colOff>504825</xdr:colOff>
      <xdr:row>23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6076950" y="2314575"/>
          <a:ext cx="169545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競輪場</a:t>
          </a:r>
        </a:p>
      </xdr:txBody>
    </xdr:sp>
    <xdr:clientData/>
  </xdr:twoCellAnchor>
  <xdr:twoCellAnchor>
    <xdr:from>
      <xdr:col>11</xdr:col>
      <xdr:colOff>295275</xdr:colOff>
      <xdr:row>17</xdr:row>
      <xdr:rowOff>0</xdr:rowOff>
    </xdr:from>
    <xdr:to>
      <xdr:col>13</xdr:col>
      <xdr:colOff>600075</xdr:colOff>
      <xdr:row>32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8248650" y="3124200"/>
          <a:ext cx="16764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西第１駐車場
利用できます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466725</xdr:colOff>
      <xdr:row>33</xdr:row>
      <xdr:rowOff>38100</xdr:rowOff>
    </xdr:from>
    <xdr:to>
      <xdr:col>13</xdr:col>
      <xdr:colOff>361950</xdr:colOff>
      <xdr:row>43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7048500" y="5905500"/>
          <a:ext cx="26384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競輪場駐車場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利用出来ません</a:t>
          </a:r>
        </a:p>
      </xdr:txBody>
    </xdr:sp>
    <xdr:clientData/>
  </xdr:twoCellAnchor>
  <xdr:twoCellAnchor>
    <xdr:from>
      <xdr:col>3</xdr:col>
      <xdr:colOff>0</xdr:colOff>
      <xdr:row>18</xdr:row>
      <xdr:rowOff>123825</xdr:rowOff>
    </xdr:from>
    <xdr:to>
      <xdr:col>4</xdr:col>
      <xdr:colOff>533400</xdr:colOff>
      <xdr:row>24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2466975" y="3419475"/>
          <a:ext cx="12192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アクアパレット</a:t>
          </a:r>
        </a:p>
      </xdr:txBody>
    </xdr:sp>
    <xdr:clientData/>
  </xdr:twoCellAnchor>
  <xdr:twoCellAnchor>
    <xdr:from>
      <xdr:col>7</xdr:col>
      <xdr:colOff>409575</xdr:colOff>
      <xdr:row>34</xdr:row>
      <xdr:rowOff>47625</xdr:rowOff>
    </xdr:from>
    <xdr:to>
      <xdr:col>7</xdr:col>
      <xdr:colOff>447675</xdr:colOff>
      <xdr:row>43</xdr:row>
      <xdr:rowOff>152400</xdr:rowOff>
    </xdr:to>
    <xdr:sp>
      <xdr:nvSpPr>
        <xdr:cNvPr id="9" name="Line 9"/>
        <xdr:cNvSpPr>
          <a:spLocks/>
        </xdr:cNvSpPr>
      </xdr:nvSpPr>
      <xdr:spPr>
        <a:xfrm>
          <a:off x="5619750" y="6086475"/>
          <a:ext cx="381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28575</xdr:rowOff>
    </xdr:from>
    <xdr:to>
      <xdr:col>8</xdr:col>
      <xdr:colOff>76200</xdr:colOff>
      <xdr:row>43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962650" y="6067425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7</xdr:col>
      <xdr:colOff>409575</xdr:colOff>
      <xdr:row>34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0" y="6086475"/>
          <a:ext cx="5619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47625</xdr:rowOff>
    </xdr:from>
    <xdr:to>
      <xdr:col>7</xdr:col>
      <xdr:colOff>457200</xdr:colOff>
      <xdr:row>33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9525" y="5915025"/>
          <a:ext cx="5657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161925</xdr:rowOff>
    </xdr:from>
    <xdr:to>
      <xdr:col>10</xdr:col>
      <xdr:colOff>609600</xdr:colOff>
      <xdr:row>33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5657850" y="5000625"/>
          <a:ext cx="22193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123825</xdr:rowOff>
    </xdr:from>
    <xdr:to>
      <xdr:col>11</xdr:col>
      <xdr:colOff>85725</xdr:colOff>
      <xdr:row>34</xdr:row>
      <xdr:rowOff>28575</xdr:rowOff>
    </xdr:to>
    <xdr:sp>
      <xdr:nvSpPr>
        <xdr:cNvPr id="14" name="Line 14"/>
        <xdr:cNvSpPr>
          <a:spLocks/>
        </xdr:cNvSpPr>
      </xdr:nvSpPr>
      <xdr:spPr>
        <a:xfrm flipV="1">
          <a:off x="5943600" y="5133975"/>
          <a:ext cx="20955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609600</xdr:colOff>
      <xdr:row>11</xdr:row>
      <xdr:rowOff>28575</xdr:rowOff>
    </xdr:from>
    <xdr:to>
      <xdr:col>11</xdr:col>
      <xdr:colOff>47625</xdr:colOff>
      <xdr:row>27</xdr:row>
      <xdr:rowOff>161925</xdr:rowOff>
    </xdr:to>
    <xdr:sp>
      <xdr:nvSpPr>
        <xdr:cNvPr id="15" name="Line 15"/>
        <xdr:cNvSpPr>
          <a:spLocks/>
        </xdr:cNvSpPr>
      </xdr:nvSpPr>
      <xdr:spPr>
        <a:xfrm flipV="1">
          <a:off x="7877175" y="2124075"/>
          <a:ext cx="123825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10</xdr:row>
      <xdr:rowOff>142875</xdr:rowOff>
    </xdr:from>
    <xdr:to>
      <xdr:col>11</xdr:col>
      <xdr:colOff>228600</xdr:colOff>
      <xdr:row>28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8058150" y="2066925"/>
          <a:ext cx="123825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18</xdr:row>
      <xdr:rowOff>66675</xdr:rowOff>
    </xdr:from>
    <xdr:to>
      <xdr:col>2</xdr:col>
      <xdr:colOff>114300</xdr:colOff>
      <xdr:row>27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266700" y="3362325"/>
          <a:ext cx="1628775" cy="1495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マドンナ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球場</a:t>
          </a:r>
        </a:p>
      </xdr:txBody>
    </xdr:sp>
    <xdr:clientData/>
  </xdr:twoCellAnchor>
  <xdr:twoCellAnchor>
    <xdr:from>
      <xdr:col>0</xdr:col>
      <xdr:colOff>85725</xdr:colOff>
      <xdr:row>27</xdr:row>
      <xdr:rowOff>161925</xdr:rowOff>
    </xdr:from>
    <xdr:to>
      <xdr:col>1</xdr:col>
      <xdr:colOff>371475</xdr:colOff>
      <xdr:row>33</xdr:row>
      <xdr:rowOff>9525</xdr:rowOff>
    </xdr:to>
    <xdr:sp>
      <xdr:nvSpPr>
        <xdr:cNvPr id="18" name="Rectangle 18"/>
        <xdr:cNvSpPr>
          <a:spLocks/>
        </xdr:cNvSpPr>
      </xdr:nvSpPr>
      <xdr:spPr>
        <a:xfrm>
          <a:off x="85725" y="5000625"/>
          <a:ext cx="13811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マドンナ球場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駐車できません。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485775</xdr:colOff>
      <xdr:row>35</xdr:row>
      <xdr:rowOff>123825</xdr:rowOff>
    </xdr:from>
    <xdr:to>
      <xdr:col>8</xdr:col>
      <xdr:colOff>0</xdr:colOff>
      <xdr:row>43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5695950" y="6334125"/>
          <a:ext cx="2000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</a:t>
          </a:r>
        </a:p>
      </xdr:txBody>
    </xdr:sp>
    <xdr:clientData/>
  </xdr:twoCellAnchor>
  <xdr:twoCellAnchor>
    <xdr:from>
      <xdr:col>4</xdr:col>
      <xdr:colOff>352425</xdr:colOff>
      <xdr:row>24</xdr:row>
      <xdr:rowOff>47625</xdr:rowOff>
    </xdr:from>
    <xdr:to>
      <xdr:col>4</xdr:col>
      <xdr:colOff>657225</xdr:colOff>
      <xdr:row>24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3505200" y="4371975"/>
          <a:ext cx="3048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19</xdr:row>
      <xdr:rowOff>38100</xdr:rowOff>
    </xdr:from>
    <xdr:to>
      <xdr:col>4</xdr:col>
      <xdr:colOff>666750</xdr:colOff>
      <xdr:row>24</xdr:row>
      <xdr:rowOff>47625</xdr:rowOff>
    </xdr:to>
    <xdr:sp>
      <xdr:nvSpPr>
        <xdr:cNvPr id="21" name="Rectangle 21"/>
        <xdr:cNvSpPr>
          <a:spLocks/>
        </xdr:cNvSpPr>
      </xdr:nvSpPr>
      <xdr:spPr>
        <a:xfrm>
          <a:off x="3676650" y="3505200"/>
          <a:ext cx="1428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8</xdr:row>
      <xdr:rowOff>104775</xdr:rowOff>
    </xdr:from>
    <xdr:to>
      <xdr:col>11</xdr:col>
      <xdr:colOff>47625</xdr:colOff>
      <xdr:row>11</xdr:row>
      <xdr:rowOff>28575</xdr:rowOff>
    </xdr:to>
    <xdr:sp>
      <xdr:nvSpPr>
        <xdr:cNvPr id="22" name="Line 22"/>
        <xdr:cNvSpPr>
          <a:spLocks/>
        </xdr:cNvSpPr>
      </xdr:nvSpPr>
      <xdr:spPr>
        <a:xfrm flipH="1" flipV="1">
          <a:off x="7724775" y="1685925"/>
          <a:ext cx="2762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104775</xdr:rowOff>
    </xdr:from>
    <xdr:to>
      <xdr:col>11</xdr:col>
      <xdr:colOff>257175</xdr:colOff>
      <xdr:row>10</xdr:row>
      <xdr:rowOff>142875</xdr:rowOff>
    </xdr:to>
    <xdr:sp>
      <xdr:nvSpPr>
        <xdr:cNvPr id="23" name="Line 23"/>
        <xdr:cNvSpPr>
          <a:spLocks/>
        </xdr:cNvSpPr>
      </xdr:nvSpPr>
      <xdr:spPr>
        <a:xfrm flipH="1" flipV="1">
          <a:off x="7791450" y="1514475"/>
          <a:ext cx="4191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8</xdr:row>
      <xdr:rowOff>47625</xdr:rowOff>
    </xdr:from>
    <xdr:to>
      <xdr:col>10</xdr:col>
      <xdr:colOff>457200</xdr:colOff>
      <xdr:row>8</xdr:row>
      <xdr:rowOff>57150</xdr:rowOff>
    </xdr:to>
    <xdr:sp>
      <xdr:nvSpPr>
        <xdr:cNvPr id="24" name="Line 24"/>
        <xdr:cNvSpPr>
          <a:spLocks/>
        </xdr:cNvSpPr>
      </xdr:nvSpPr>
      <xdr:spPr>
        <a:xfrm flipH="1" flipV="1">
          <a:off x="381000" y="1628775"/>
          <a:ext cx="734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7</xdr:row>
      <xdr:rowOff>76200</xdr:rowOff>
    </xdr:from>
    <xdr:to>
      <xdr:col>10</xdr:col>
      <xdr:colOff>533400</xdr:colOff>
      <xdr:row>7</xdr:row>
      <xdr:rowOff>85725</xdr:rowOff>
    </xdr:to>
    <xdr:sp>
      <xdr:nvSpPr>
        <xdr:cNvPr id="25" name="Line 25"/>
        <xdr:cNvSpPr>
          <a:spLocks/>
        </xdr:cNvSpPr>
      </xdr:nvSpPr>
      <xdr:spPr>
        <a:xfrm flipH="1" flipV="1">
          <a:off x="371475" y="1485900"/>
          <a:ext cx="7429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66675</xdr:rowOff>
    </xdr:from>
    <xdr:to>
      <xdr:col>6</xdr:col>
      <xdr:colOff>638175</xdr:colOff>
      <xdr:row>7</xdr:row>
      <xdr:rowOff>9525</xdr:rowOff>
    </xdr:to>
    <xdr:sp>
      <xdr:nvSpPr>
        <xdr:cNvPr id="26" name="Rectangle 26"/>
        <xdr:cNvSpPr>
          <a:spLocks/>
        </xdr:cNvSpPr>
      </xdr:nvSpPr>
      <xdr:spPr>
        <a:xfrm>
          <a:off x="1123950" y="990600"/>
          <a:ext cx="4038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南側駐車場：駐車できます。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こちらのほうが近いです</a:t>
          </a:r>
        </a:p>
      </xdr:txBody>
    </xdr:sp>
    <xdr:clientData fLocksWithSheet="0"/>
  </xdr:twoCellAnchor>
  <xdr:twoCellAnchor>
    <xdr:from>
      <xdr:col>0</xdr:col>
      <xdr:colOff>304800</xdr:colOff>
      <xdr:row>8</xdr:row>
      <xdr:rowOff>114300</xdr:rowOff>
    </xdr:from>
    <xdr:to>
      <xdr:col>2</xdr:col>
      <xdr:colOff>495300</xdr:colOff>
      <xdr:row>17</xdr:row>
      <xdr:rowOff>133350</xdr:rowOff>
    </xdr:to>
    <xdr:sp>
      <xdr:nvSpPr>
        <xdr:cNvPr id="27" name="Oval 27"/>
        <xdr:cNvSpPr>
          <a:spLocks/>
        </xdr:cNvSpPr>
      </xdr:nvSpPr>
      <xdr:spPr>
        <a:xfrm>
          <a:off x="304800" y="1695450"/>
          <a:ext cx="1971675" cy="1562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坊ちゃん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球場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10</xdr:row>
      <xdr:rowOff>0</xdr:rowOff>
    </xdr:from>
    <xdr:to>
      <xdr:col>4</xdr:col>
      <xdr:colOff>600075</xdr:colOff>
      <xdr:row>12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2619375" y="1924050"/>
          <a:ext cx="11334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テニスコート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200025</xdr:colOff>
      <xdr:row>22</xdr:row>
      <xdr:rowOff>0</xdr:rowOff>
    </xdr:from>
    <xdr:to>
      <xdr:col>2</xdr:col>
      <xdr:colOff>676275</xdr:colOff>
      <xdr:row>24</xdr:row>
      <xdr:rowOff>47625</xdr:rowOff>
    </xdr:to>
    <xdr:sp>
      <xdr:nvSpPr>
        <xdr:cNvPr id="29" name="Rectangle 29"/>
        <xdr:cNvSpPr>
          <a:spLocks/>
        </xdr:cNvSpPr>
      </xdr:nvSpPr>
      <xdr:spPr>
        <a:xfrm>
          <a:off x="1981200" y="3981450"/>
          <a:ext cx="4762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クラブバス</a:t>
          </a:r>
        </a:p>
      </xdr:txBody>
    </xdr:sp>
    <xdr:clientData/>
  </xdr:twoCellAnchor>
  <xdr:twoCellAnchor>
    <xdr:from>
      <xdr:col>0</xdr:col>
      <xdr:colOff>762000</xdr:colOff>
      <xdr:row>2</xdr:row>
      <xdr:rowOff>9525</xdr:rowOff>
    </xdr:from>
    <xdr:to>
      <xdr:col>6</xdr:col>
      <xdr:colOff>476250</xdr:colOff>
      <xdr:row>4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62000" y="352425"/>
          <a:ext cx="4238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高架下に駐車可です。（かなり広いです）</a:t>
          </a:r>
          <a:r>
            <a:rPr lang="en-US" cap="none" sz="16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276225</xdr:colOff>
      <xdr:row>2</xdr:row>
      <xdr:rowOff>142875</xdr:rowOff>
    </xdr:from>
    <xdr:to>
      <xdr:col>12</xdr:col>
      <xdr:colOff>561975</xdr:colOff>
      <xdr:row>4</xdr:row>
      <xdr:rowOff>28575</xdr:rowOff>
    </xdr:to>
    <xdr:sp>
      <xdr:nvSpPr>
        <xdr:cNvPr id="31" name="Rectangle 31"/>
        <xdr:cNvSpPr>
          <a:spLocks/>
        </xdr:cNvSpPr>
      </xdr:nvSpPr>
      <xdr:spPr>
        <a:xfrm>
          <a:off x="5486400" y="485775"/>
          <a:ext cx="37147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高架下に駐車可です。（かなり広いです）</a:t>
          </a:r>
          <a:r>
            <a:rPr lang="en-US" cap="none" sz="16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32"/>
  <sheetViews>
    <sheetView tabSelected="1" zoomScale="75" zoomScaleNormal="75" zoomScalePageLayoutView="0" workbookViewId="0" topLeftCell="A7">
      <selection activeCell="AO9" sqref="AO9"/>
    </sheetView>
  </sheetViews>
  <sheetFormatPr defaultColWidth="9.00390625" defaultRowHeight="18" customHeight="1"/>
  <cols>
    <col min="2" max="60" width="2.125" style="0" customWidth="1"/>
    <col min="61" max="61" width="3.375" style="0" bestFit="1" customWidth="1"/>
    <col min="62" max="70" width="2.125" style="0" customWidth="1"/>
    <col min="71" max="78" width="2.00390625" style="0" customWidth="1"/>
  </cols>
  <sheetData>
    <row r="2" ht="18" customHeight="1">
      <c r="I2" s="22" t="s">
        <v>66</v>
      </c>
    </row>
    <row r="3" ht="18" customHeight="1">
      <c r="I3" s="22" t="s">
        <v>62</v>
      </c>
    </row>
    <row r="4" ht="18" customHeight="1">
      <c r="I4" s="22" t="s">
        <v>3</v>
      </c>
    </row>
    <row r="5" spans="9:10" ht="18" customHeight="1">
      <c r="I5" s="22" t="s">
        <v>62</v>
      </c>
      <c r="J5" t="s">
        <v>59</v>
      </c>
    </row>
    <row r="6" ht="18" customHeight="1">
      <c r="I6" s="22" t="s">
        <v>62</v>
      </c>
    </row>
    <row r="7" spans="1:12" ht="18" customHeight="1">
      <c r="A7" s="136" t="s">
        <v>64</v>
      </c>
      <c r="B7" s="136"/>
      <c r="C7" s="136"/>
      <c r="D7" s="136"/>
      <c r="E7" s="136"/>
      <c r="F7" s="136"/>
      <c r="L7" s="22"/>
    </row>
    <row r="8" spans="2:3" ht="18" customHeight="1">
      <c r="B8" s="8"/>
      <c r="C8" s="10"/>
    </row>
    <row r="9" spans="2:3" ht="18" customHeight="1">
      <c r="B9" s="134" t="s">
        <v>77</v>
      </c>
      <c r="C9" s="135"/>
    </row>
    <row r="10" spans="1:81" ht="18" customHeight="1">
      <c r="A10" s="23"/>
      <c r="B10" s="135"/>
      <c r="C10" s="135"/>
      <c r="D10" s="23" t="s">
        <v>4</v>
      </c>
      <c r="E10" s="23"/>
      <c r="F10" s="23"/>
      <c r="G10" s="23"/>
      <c r="K10" s="24" t="s">
        <v>5</v>
      </c>
      <c r="L10" s="17"/>
      <c r="M10" s="25"/>
      <c r="N10" s="20"/>
      <c r="O10" s="20"/>
      <c r="P10" s="111" t="s">
        <v>69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H10" s="9"/>
      <c r="CC10" s="9"/>
    </row>
    <row r="11" spans="2:28" ht="18" customHeight="1">
      <c r="B11" s="135"/>
      <c r="C11" s="135"/>
      <c r="D11" s="20"/>
      <c r="E11" s="9"/>
      <c r="F11" s="9"/>
      <c r="G11" s="9"/>
      <c r="N11" s="20"/>
      <c r="O11" s="20"/>
      <c r="P11" s="114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</row>
    <row r="12" spans="2:59" ht="18" customHeight="1">
      <c r="B12" s="135"/>
      <c r="C12" s="135"/>
      <c r="D12" s="9"/>
      <c r="E12" s="9"/>
      <c r="F12" s="9"/>
      <c r="G12" s="9"/>
      <c r="H12" s="124" t="s">
        <v>63</v>
      </c>
      <c r="I12" s="124"/>
      <c r="J12" s="124"/>
      <c r="K12" s="124"/>
      <c r="L12" s="124"/>
      <c r="M12" s="124"/>
      <c r="N12" s="124"/>
      <c r="O12" s="124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24"/>
      <c r="AD12" s="124"/>
      <c r="AE12" s="124"/>
      <c r="AF12" s="124"/>
      <c r="AG12" s="124"/>
      <c r="AH12" s="124"/>
      <c r="AI12" s="125"/>
      <c r="AP12" s="105" t="s">
        <v>1</v>
      </c>
      <c r="AQ12" s="106"/>
      <c r="AR12" s="106"/>
      <c r="AS12" s="106"/>
      <c r="AT12" s="106"/>
      <c r="AU12" s="106"/>
      <c r="AV12" s="107"/>
      <c r="AW12" s="5"/>
      <c r="AX12" s="6"/>
      <c r="AY12" s="117" t="s">
        <v>62</v>
      </c>
      <c r="AZ12" s="118"/>
      <c r="BA12" s="118"/>
      <c r="BB12" s="119"/>
      <c r="BC12" s="6"/>
      <c r="BD12" s="6"/>
      <c r="BE12" s="6"/>
      <c r="BF12" s="6"/>
      <c r="BG12" s="7"/>
    </row>
    <row r="13" spans="2:59" ht="18" customHeight="1">
      <c r="B13" s="135"/>
      <c r="C13" s="135"/>
      <c r="D13" s="9"/>
      <c r="E13" s="9"/>
      <c r="F13" s="9"/>
      <c r="G13" s="9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P13" s="108"/>
      <c r="AQ13" s="109"/>
      <c r="AR13" s="109"/>
      <c r="AS13" s="109"/>
      <c r="AT13" s="109"/>
      <c r="AU13" s="109"/>
      <c r="AV13" s="110"/>
      <c r="AW13" s="8"/>
      <c r="AX13" s="9"/>
      <c r="AY13" s="120"/>
      <c r="AZ13" s="121"/>
      <c r="BA13" s="121"/>
      <c r="BB13" s="122"/>
      <c r="BC13" s="12"/>
      <c r="BD13" s="12"/>
      <c r="BE13" s="12"/>
      <c r="BF13" s="12"/>
      <c r="BG13" s="13"/>
    </row>
    <row r="14" spans="2:61" ht="18" customHeight="1">
      <c r="B14" s="135"/>
      <c r="C14" s="135"/>
      <c r="D14" s="9"/>
      <c r="E14" s="9"/>
      <c r="F14" s="9"/>
      <c r="G14" s="9" t="s">
        <v>62</v>
      </c>
      <c r="H14" s="76"/>
      <c r="I14" s="76"/>
      <c r="AK14" s="5"/>
      <c r="AL14" s="6"/>
      <c r="AM14" s="6"/>
      <c r="AN14" s="6"/>
      <c r="AO14" s="6"/>
      <c r="AP14" s="9"/>
      <c r="AQ14" s="9"/>
      <c r="AR14" s="9"/>
      <c r="AS14" s="9"/>
      <c r="AT14" s="20"/>
      <c r="AU14" s="75" t="s">
        <v>62</v>
      </c>
      <c r="AV14" s="75" t="s">
        <v>59</v>
      </c>
      <c r="AW14" s="75"/>
      <c r="AX14" s="75"/>
      <c r="BD14" s="6"/>
      <c r="BE14" s="6"/>
      <c r="BF14" s="6"/>
      <c r="BG14" s="6"/>
      <c r="BH14" s="90"/>
      <c r="BI14" s="73"/>
    </row>
    <row r="15" spans="2:61" ht="18" customHeight="1">
      <c r="B15" s="135"/>
      <c r="C15" s="135"/>
      <c r="D15" s="9"/>
      <c r="E15" s="9"/>
      <c r="F15" s="9"/>
      <c r="G15" s="9"/>
      <c r="H15" s="76"/>
      <c r="I15" s="76"/>
      <c r="K15" s="123" t="s">
        <v>65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5"/>
      <c r="AK15" s="8"/>
      <c r="AL15" s="9"/>
      <c r="AM15" s="82" t="s">
        <v>71</v>
      </c>
      <c r="AN15" s="82"/>
      <c r="AO15" s="82"/>
      <c r="AP15" s="82"/>
      <c r="AQ15" s="82"/>
      <c r="AR15" s="82"/>
      <c r="AS15" s="82"/>
      <c r="AT15" s="9"/>
      <c r="AU15" s="9"/>
      <c r="AV15" s="9"/>
      <c r="AW15" s="9"/>
      <c r="AX15" s="9"/>
      <c r="BD15" s="9"/>
      <c r="BE15" s="9"/>
      <c r="BF15" s="9"/>
      <c r="BG15" s="9"/>
      <c r="BH15" s="81"/>
      <c r="BI15" s="74"/>
    </row>
    <row r="16" spans="2:61" ht="18" customHeight="1">
      <c r="B16" s="9"/>
      <c r="C16" s="9"/>
      <c r="D16" s="9"/>
      <c r="E16" s="9"/>
      <c r="F16" s="9"/>
      <c r="G16" s="10"/>
      <c r="H16" s="76"/>
      <c r="I16" s="76"/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K16" s="8"/>
      <c r="AL16" s="9"/>
      <c r="AM16" s="9"/>
      <c r="AN16" s="5"/>
      <c r="AO16" s="6"/>
      <c r="AP16" s="6"/>
      <c r="AQ16" s="6"/>
      <c r="AR16" s="6"/>
      <c r="AS16" s="6"/>
      <c r="AT16" s="6"/>
      <c r="AU16" s="6"/>
      <c r="AV16" s="6"/>
      <c r="AW16" s="15"/>
      <c r="AX16" s="6"/>
      <c r="AY16" s="6"/>
      <c r="AZ16" s="6"/>
      <c r="BA16" s="6"/>
      <c r="BB16" s="6"/>
      <c r="BC16" s="6"/>
      <c r="BD16" s="6"/>
      <c r="BE16" s="6"/>
      <c r="BF16" s="7"/>
      <c r="BG16" s="9"/>
      <c r="BH16" s="81"/>
      <c r="BI16" s="74"/>
    </row>
    <row r="17" spans="2:61" ht="18" customHeight="1">
      <c r="B17" s="12"/>
      <c r="C17" s="12"/>
      <c r="D17" s="12"/>
      <c r="E17" s="12"/>
      <c r="F17" s="12"/>
      <c r="G17" s="13"/>
      <c r="H17" s="76"/>
      <c r="I17" s="76"/>
      <c r="J17" s="10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K17" s="8"/>
      <c r="AL17" s="9"/>
      <c r="AM17" s="9"/>
      <c r="AN17" s="8"/>
      <c r="AO17" s="9"/>
      <c r="AP17" s="9"/>
      <c r="AQ17" s="9"/>
      <c r="AR17" s="9"/>
      <c r="AS17" s="9"/>
      <c r="AT17" s="9"/>
      <c r="AU17" s="9"/>
      <c r="AV17" s="9"/>
      <c r="AW17" s="16"/>
      <c r="AX17" s="9"/>
      <c r="AY17" s="9"/>
      <c r="AZ17" s="9"/>
      <c r="BA17" s="9"/>
      <c r="BB17" s="9"/>
      <c r="BC17" s="9"/>
      <c r="BD17" s="9"/>
      <c r="BE17" s="9"/>
      <c r="BF17" s="10"/>
      <c r="BG17" s="9"/>
      <c r="BH17" s="87" t="s">
        <v>73</v>
      </c>
      <c r="BI17" s="74" t="s">
        <v>59</v>
      </c>
    </row>
    <row r="18" spans="1:61" ht="18" customHeight="1">
      <c r="A18" s="28" t="s">
        <v>7</v>
      </c>
      <c r="B18" s="29"/>
      <c r="C18" s="129" t="s">
        <v>61</v>
      </c>
      <c r="D18" s="130"/>
      <c r="E18" s="130"/>
      <c r="F18" s="131"/>
      <c r="G18" s="9"/>
      <c r="K18" s="78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10"/>
      <c r="AK18" s="8"/>
      <c r="AL18" s="9"/>
      <c r="AM18" s="9"/>
      <c r="AN18" s="8"/>
      <c r="AO18" s="9"/>
      <c r="AP18" s="9" t="s">
        <v>8</v>
      </c>
      <c r="AQ18" s="9"/>
      <c r="AR18" s="9"/>
      <c r="AS18" s="9"/>
      <c r="AT18" s="9"/>
      <c r="AU18" s="9"/>
      <c r="AV18" s="9"/>
      <c r="AW18" s="16"/>
      <c r="AX18" s="9"/>
      <c r="AY18" s="9" t="s">
        <v>78</v>
      </c>
      <c r="AZ18" s="9"/>
      <c r="BA18" s="9"/>
      <c r="BB18" s="9"/>
      <c r="BC18" s="9"/>
      <c r="BD18" s="9"/>
      <c r="BE18" s="9"/>
      <c r="BF18" s="10"/>
      <c r="BG18" s="9"/>
      <c r="BH18" s="88" t="s">
        <v>74</v>
      </c>
      <c r="BI18" s="74"/>
    </row>
    <row r="19" spans="1:61" ht="18" customHeight="1">
      <c r="A19" s="28" t="s">
        <v>9</v>
      </c>
      <c r="B19" s="29"/>
      <c r="C19" s="9"/>
      <c r="D19" s="9"/>
      <c r="E19" s="9"/>
      <c r="F19" s="9"/>
      <c r="G19" s="9"/>
      <c r="K19" s="78"/>
      <c r="L19" s="76"/>
      <c r="M19" s="76"/>
      <c r="N19" s="76"/>
      <c r="O19" s="76"/>
      <c r="P19" s="76"/>
      <c r="Q19" s="76"/>
      <c r="R19" s="76" t="s">
        <v>10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0"/>
      <c r="AK19" s="8"/>
      <c r="AL19" s="9"/>
      <c r="AM19" s="9"/>
      <c r="AN19" s="8"/>
      <c r="AO19" s="9"/>
      <c r="AP19" s="9" t="s">
        <v>11</v>
      </c>
      <c r="AQ19" s="9"/>
      <c r="AR19" s="9" t="s">
        <v>12</v>
      </c>
      <c r="AS19" s="9"/>
      <c r="AT19" s="9" t="s">
        <v>13</v>
      </c>
      <c r="AW19" s="16"/>
      <c r="AY19" s="9"/>
      <c r="AZ19" s="9" t="s">
        <v>11</v>
      </c>
      <c r="BA19" s="9"/>
      <c r="BB19" s="9" t="s">
        <v>12</v>
      </c>
      <c r="BC19" s="9"/>
      <c r="BD19" s="9" t="s">
        <v>13</v>
      </c>
      <c r="BE19" s="9"/>
      <c r="BF19" s="10"/>
      <c r="BG19" s="9"/>
      <c r="BH19" s="88" t="s">
        <v>75</v>
      </c>
      <c r="BI19" s="74" t="s">
        <v>59</v>
      </c>
    </row>
    <row r="20" spans="1:61" ht="18" customHeight="1">
      <c r="A20" s="28" t="s">
        <v>14</v>
      </c>
      <c r="B20" s="29"/>
      <c r="C20" s="95" t="s">
        <v>67</v>
      </c>
      <c r="D20" s="96"/>
      <c r="E20" s="96"/>
      <c r="F20" s="96"/>
      <c r="G20" s="96"/>
      <c r="H20" s="96"/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84"/>
      <c r="AK20" s="8"/>
      <c r="AL20" s="9"/>
      <c r="AM20" s="9"/>
      <c r="AN20" s="8"/>
      <c r="AO20" s="9"/>
      <c r="AP20" s="9"/>
      <c r="AQ20" s="9"/>
      <c r="AR20" s="9"/>
      <c r="AS20" s="9"/>
      <c r="AT20" s="9"/>
      <c r="AU20" s="9"/>
      <c r="AV20" s="9"/>
      <c r="AW20" s="16"/>
      <c r="AX20" s="9"/>
      <c r="AY20" s="9"/>
      <c r="AZ20" s="9"/>
      <c r="BA20" s="9"/>
      <c r="BB20" s="9"/>
      <c r="BC20" s="9"/>
      <c r="BD20" s="9"/>
      <c r="BE20" s="9"/>
      <c r="BF20" s="10"/>
      <c r="BG20" s="9"/>
      <c r="BH20" s="88" t="s">
        <v>76</v>
      </c>
      <c r="BI20" s="74"/>
    </row>
    <row r="21" spans="2:61" ht="18" customHeight="1">
      <c r="B21" s="10"/>
      <c r="C21" s="10"/>
      <c r="D21" s="9"/>
      <c r="E21" s="9"/>
      <c r="F21" s="9"/>
      <c r="G21" s="9"/>
      <c r="H21" s="7"/>
      <c r="I21" s="77"/>
      <c r="J21" s="77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5"/>
      <c r="AK21" s="8"/>
      <c r="AL21" s="9"/>
      <c r="AM21" s="9"/>
      <c r="AN21" s="8"/>
      <c r="AO21" s="9"/>
      <c r="AP21" s="9"/>
      <c r="AQ21" s="9"/>
      <c r="AR21" s="9"/>
      <c r="AS21" s="9"/>
      <c r="AT21" s="9"/>
      <c r="AU21" s="9"/>
      <c r="AV21" s="9"/>
      <c r="AW21" s="16"/>
      <c r="AX21" s="9"/>
      <c r="AY21" s="9"/>
      <c r="AZ21" s="9"/>
      <c r="BA21" s="9"/>
      <c r="BB21" s="9"/>
      <c r="BC21" s="9"/>
      <c r="BD21" s="9"/>
      <c r="BE21" s="9"/>
      <c r="BF21" s="10"/>
      <c r="BG21" s="9"/>
      <c r="BH21" s="81"/>
      <c r="BI21" s="74" t="s">
        <v>59</v>
      </c>
    </row>
    <row r="22" spans="2:61" ht="18" customHeight="1">
      <c r="B22" s="10"/>
      <c r="C22" s="10"/>
      <c r="D22" s="9"/>
      <c r="E22" s="9"/>
      <c r="F22" s="9"/>
      <c r="G22" s="9"/>
      <c r="H22" s="10"/>
      <c r="I22" s="77"/>
      <c r="J22" s="77"/>
      <c r="K22" s="8"/>
      <c r="L22" s="9"/>
      <c r="M22" s="82" t="s">
        <v>71</v>
      </c>
      <c r="N22" s="82"/>
      <c r="O22" s="82"/>
      <c r="P22" s="82"/>
      <c r="Q22" s="82"/>
      <c r="R22" s="82"/>
      <c r="S22" s="82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86"/>
      <c r="AK22" s="8"/>
      <c r="AL22" s="9"/>
      <c r="AM22" s="9"/>
      <c r="AN22" s="11"/>
      <c r="AO22" s="12"/>
      <c r="AP22" s="12"/>
      <c r="AQ22" s="12"/>
      <c r="AR22" s="12"/>
      <c r="AS22" s="12"/>
      <c r="AT22" s="12"/>
      <c r="AU22" s="12"/>
      <c r="AV22" s="12"/>
      <c r="AW22" s="14"/>
      <c r="AX22" s="12"/>
      <c r="AY22" s="12"/>
      <c r="AZ22" s="12"/>
      <c r="BA22" s="12"/>
      <c r="BB22" s="12"/>
      <c r="BC22" s="12"/>
      <c r="BD22" s="12"/>
      <c r="BE22" s="12"/>
      <c r="BF22" s="13"/>
      <c r="BG22" s="9"/>
      <c r="BH22" s="81"/>
      <c r="BI22" s="74"/>
    </row>
    <row r="23" spans="2:61" ht="18" customHeight="1" thickBot="1">
      <c r="B23" s="10"/>
      <c r="C23" s="10"/>
      <c r="D23" s="9"/>
      <c r="E23" s="9"/>
      <c r="F23" s="9"/>
      <c r="G23" s="9"/>
      <c r="H23" s="10"/>
      <c r="I23" s="139" t="s">
        <v>62</v>
      </c>
      <c r="J23" s="140" t="s">
        <v>70</v>
      </c>
      <c r="K23" s="8"/>
      <c r="L23" s="9"/>
      <c r="M23" s="9"/>
      <c r="N23" s="5"/>
      <c r="O23" s="6"/>
      <c r="P23" s="6"/>
      <c r="Q23" s="6"/>
      <c r="R23" s="6"/>
      <c r="S23" s="6"/>
      <c r="T23" s="6"/>
      <c r="U23" s="6"/>
      <c r="V23" s="6"/>
      <c r="W23" s="15"/>
      <c r="X23" s="6"/>
      <c r="Y23" s="6"/>
      <c r="Z23" s="6"/>
      <c r="AA23" s="6"/>
      <c r="AB23" s="6"/>
      <c r="AC23" s="6"/>
      <c r="AD23" s="6"/>
      <c r="AE23" s="6"/>
      <c r="AF23" s="7"/>
      <c r="AG23" s="9"/>
      <c r="AH23" s="9"/>
      <c r="AI23" s="87" t="s">
        <v>73</v>
      </c>
      <c r="AK23" s="132" t="s">
        <v>68</v>
      </c>
      <c r="AL23" s="132"/>
      <c r="AM23" s="132"/>
      <c r="AN23" s="132"/>
      <c r="AO23" s="132"/>
      <c r="AP23" s="9"/>
      <c r="AQ23" s="9"/>
      <c r="AR23" s="9"/>
      <c r="AS23" s="9"/>
      <c r="AT23" s="9"/>
      <c r="AU23" s="30" t="s">
        <v>0</v>
      </c>
      <c r="AV23" s="9"/>
      <c r="AW23" s="9"/>
      <c r="AX23" s="9"/>
      <c r="AY23" s="9"/>
      <c r="AZ23" s="6"/>
      <c r="BA23" s="6"/>
      <c r="BB23" s="6"/>
      <c r="BC23" s="6"/>
      <c r="BD23" s="6"/>
      <c r="BE23" s="9"/>
      <c r="BF23" s="9"/>
      <c r="BG23" s="9"/>
      <c r="BH23" s="81"/>
      <c r="BI23" s="74"/>
    </row>
    <row r="24" spans="2:61" ht="18" customHeight="1" thickBot="1">
      <c r="B24" s="10"/>
      <c r="C24" s="10"/>
      <c r="D24" s="9"/>
      <c r="E24" s="9"/>
      <c r="F24" s="9"/>
      <c r="G24" s="9"/>
      <c r="H24" s="10"/>
      <c r="I24" s="139"/>
      <c r="J24" s="140"/>
      <c r="K24" s="8"/>
      <c r="L24" s="9"/>
      <c r="M24" s="9"/>
      <c r="N24" s="8"/>
      <c r="O24" s="9"/>
      <c r="P24" s="9"/>
      <c r="Q24" s="9"/>
      <c r="R24" s="9"/>
      <c r="S24" s="9"/>
      <c r="T24" s="9"/>
      <c r="U24" s="9"/>
      <c r="V24" s="9"/>
      <c r="W24" s="16"/>
      <c r="X24" s="9"/>
      <c r="Y24" s="9"/>
      <c r="Z24" s="9"/>
      <c r="AA24" s="9"/>
      <c r="AB24" s="9"/>
      <c r="AC24" s="9"/>
      <c r="AD24" s="9"/>
      <c r="AE24" s="9"/>
      <c r="AF24" s="10"/>
      <c r="AG24" s="9"/>
      <c r="AH24" s="9"/>
      <c r="AI24" s="88" t="s">
        <v>74</v>
      </c>
      <c r="AK24" s="133"/>
      <c r="AL24" s="133"/>
      <c r="AM24" s="133"/>
      <c r="AN24" s="133"/>
      <c r="AO24" s="133"/>
      <c r="AP24" s="83"/>
      <c r="AQ24" s="83"/>
      <c r="AR24" s="83"/>
      <c r="AS24" s="83"/>
      <c r="AT24" s="83"/>
      <c r="AU24" s="83"/>
      <c r="AV24" s="26"/>
      <c r="AW24" s="27"/>
      <c r="AX24" s="89"/>
      <c r="AY24" s="83"/>
      <c r="AZ24" s="83"/>
      <c r="BA24" s="83" t="s">
        <v>72</v>
      </c>
      <c r="BB24" s="83"/>
      <c r="BC24" s="83"/>
      <c r="BD24" s="83"/>
      <c r="BE24" s="83"/>
      <c r="BF24" s="83"/>
      <c r="BG24" s="83"/>
      <c r="BH24" s="84"/>
      <c r="BI24" s="74"/>
    </row>
    <row r="25" spans="2:62" ht="18" customHeight="1">
      <c r="B25" s="10"/>
      <c r="C25" s="10"/>
      <c r="D25" s="9"/>
      <c r="E25" s="9"/>
      <c r="F25" s="9"/>
      <c r="G25" s="9"/>
      <c r="H25" s="10"/>
      <c r="I25" s="139"/>
      <c r="J25" s="140"/>
      <c r="K25" s="8"/>
      <c r="L25" s="9"/>
      <c r="M25" s="9"/>
      <c r="N25" s="8"/>
      <c r="O25" s="9"/>
      <c r="P25" s="9" t="s">
        <v>8</v>
      </c>
      <c r="Q25" s="9"/>
      <c r="R25" s="9"/>
      <c r="S25" s="9"/>
      <c r="T25" s="9"/>
      <c r="U25" s="9"/>
      <c r="V25" s="9"/>
      <c r="W25" s="16"/>
      <c r="X25" s="9"/>
      <c r="Y25" s="9" t="s">
        <v>78</v>
      </c>
      <c r="Z25" s="9"/>
      <c r="AA25" s="9"/>
      <c r="AB25" s="9"/>
      <c r="AC25" s="9"/>
      <c r="AD25" s="9"/>
      <c r="AE25" s="9"/>
      <c r="AF25" s="10"/>
      <c r="AG25" s="9"/>
      <c r="AH25" s="9"/>
      <c r="AI25" s="88" t="s">
        <v>75</v>
      </c>
      <c r="AK25" s="69"/>
      <c r="AL25" s="20"/>
      <c r="AM25" s="70"/>
      <c r="AN25" s="80"/>
      <c r="AO25" s="80"/>
      <c r="AP25" s="80"/>
      <c r="AQ25" s="80"/>
      <c r="AR25" s="80"/>
      <c r="AS25" s="80"/>
      <c r="AT25" s="80"/>
      <c r="AU25" s="80"/>
      <c r="AV25" s="20"/>
      <c r="AW25" s="20" t="s">
        <v>15</v>
      </c>
      <c r="AX25" s="20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21"/>
    </row>
    <row r="26" spans="2:62" ht="18" customHeight="1">
      <c r="B26" s="10"/>
      <c r="C26" s="10"/>
      <c r="D26" s="9"/>
      <c r="E26" s="9"/>
      <c r="F26" s="9"/>
      <c r="G26" s="9"/>
      <c r="H26" s="10"/>
      <c r="I26" s="139"/>
      <c r="J26" s="140"/>
      <c r="K26" s="8"/>
      <c r="L26" s="9"/>
      <c r="M26" s="9"/>
      <c r="N26" s="8"/>
      <c r="O26" s="9"/>
      <c r="P26" s="9" t="s">
        <v>16</v>
      </c>
      <c r="Q26" s="9"/>
      <c r="R26" s="9" t="s">
        <v>17</v>
      </c>
      <c r="S26" s="9"/>
      <c r="T26" s="9" t="s">
        <v>18</v>
      </c>
      <c r="W26" s="16"/>
      <c r="Y26" s="9"/>
      <c r="Z26" s="9" t="s">
        <v>16</v>
      </c>
      <c r="AA26" s="9"/>
      <c r="AB26" s="9" t="s">
        <v>17</v>
      </c>
      <c r="AC26" s="9"/>
      <c r="AD26" s="9" t="s">
        <v>18</v>
      </c>
      <c r="AE26" s="9"/>
      <c r="AF26" s="10"/>
      <c r="AG26" s="9"/>
      <c r="AH26" s="9"/>
      <c r="AI26" s="88" t="s">
        <v>76</v>
      </c>
      <c r="AK26" s="71"/>
      <c r="AL26" s="64"/>
      <c r="AM26" s="72"/>
      <c r="AN26" s="20"/>
      <c r="AO26" s="20"/>
      <c r="AP26" s="20"/>
      <c r="AQ26" s="20"/>
      <c r="AR26" s="20"/>
      <c r="AS26" s="20"/>
      <c r="AT26" s="20"/>
      <c r="AU26" s="20"/>
      <c r="AV26" s="20"/>
      <c r="AW26" s="20" t="s">
        <v>61</v>
      </c>
      <c r="AX26" s="20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21"/>
    </row>
    <row r="27" spans="2:62" ht="18" customHeight="1">
      <c r="B27" s="10"/>
      <c r="C27" s="10"/>
      <c r="D27" s="9"/>
      <c r="E27" s="9"/>
      <c r="F27" s="9"/>
      <c r="G27" s="9"/>
      <c r="H27" s="10"/>
      <c r="I27" s="139"/>
      <c r="J27" s="140"/>
      <c r="K27" s="8"/>
      <c r="L27" s="9"/>
      <c r="M27" s="9"/>
      <c r="N27" s="8"/>
      <c r="O27" s="9"/>
      <c r="P27" s="9"/>
      <c r="Q27" s="9"/>
      <c r="R27" s="9"/>
      <c r="S27" s="9"/>
      <c r="T27" s="9"/>
      <c r="U27" s="9"/>
      <c r="V27" s="9"/>
      <c r="W27" s="16"/>
      <c r="X27" s="9"/>
      <c r="Y27" s="9"/>
      <c r="Z27" s="9"/>
      <c r="AA27" s="9"/>
      <c r="AB27" s="9"/>
      <c r="AC27" s="9"/>
      <c r="AD27" s="9"/>
      <c r="AE27" s="9"/>
      <c r="AF27" s="10"/>
      <c r="AG27" s="9"/>
      <c r="AH27" s="9"/>
      <c r="AI27" s="88"/>
      <c r="AK27" s="69"/>
      <c r="AL27" s="20"/>
      <c r="AM27" s="20"/>
      <c r="AN27" s="20"/>
      <c r="AO27" s="20"/>
      <c r="AP27" s="20"/>
      <c r="AQ27" s="20" t="s">
        <v>19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70"/>
      <c r="BJ27" s="21"/>
    </row>
    <row r="28" spans="2:62" ht="18" customHeight="1">
      <c r="B28" s="10"/>
      <c r="C28" s="10"/>
      <c r="D28" s="9"/>
      <c r="E28" s="9"/>
      <c r="F28" s="9"/>
      <c r="G28" s="9"/>
      <c r="H28" s="10"/>
      <c r="I28" s="77"/>
      <c r="J28" s="77"/>
      <c r="K28" s="8"/>
      <c r="L28" s="9"/>
      <c r="M28" s="9"/>
      <c r="N28" s="8"/>
      <c r="O28" s="9"/>
      <c r="P28" s="9"/>
      <c r="Q28" s="9"/>
      <c r="R28" s="9"/>
      <c r="S28" s="9"/>
      <c r="T28" s="9"/>
      <c r="U28" s="9"/>
      <c r="V28" s="9"/>
      <c r="W28" s="16"/>
      <c r="X28" s="9"/>
      <c r="Y28" s="9"/>
      <c r="Z28" s="9"/>
      <c r="AA28" s="9"/>
      <c r="AB28" s="9"/>
      <c r="AC28" s="9"/>
      <c r="AD28" s="9"/>
      <c r="AE28" s="9"/>
      <c r="AF28" s="10"/>
      <c r="AG28" s="9"/>
      <c r="AH28" s="9"/>
      <c r="AI28" s="88"/>
      <c r="AK28" s="69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70"/>
      <c r="BJ28" s="21"/>
    </row>
    <row r="29" spans="1:62" ht="18" customHeight="1">
      <c r="A29" t="s">
        <v>58</v>
      </c>
      <c r="B29" s="67" t="s">
        <v>55</v>
      </c>
      <c r="C29" s="9"/>
      <c r="D29" s="9"/>
      <c r="E29" s="9"/>
      <c r="F29" s="9"/>
      <c r="G29" s="9"/>
      <c r="H29" s="10"/>
      <c r="I29" s="78"/>
      <c r="J29" s="79"/>
      <c r="K29" s="8"/>
      <c r="L29" s="9"/>
      <c r="M29" s="9"/>
      <c r="N29" s="11"/>
      <c r="O29" s="12"/>
      <c r="P29" s="12"/>
      <c r="Q29" s="12"/>
      <c r="R29" s="12"/>
      <c r="S29" s="12"/>
      <c r="T29" s="12"/>
      <c r="U29" s="12"/>
      <c r="V29" s="12"/>
      <c r="W29" s="14"/>
      <c r="X29" s="12"/>
      <c r="Y29" s="12"/>
      <c r="Z29" s="12"/>
      <c r="AA29" s="12"/>
      <c r="AB29" s="12"/>
      <c r="AC29" s="12"/>
      <c r="AD29" s="12"/>
      <c r="AE29" s="12"/>
      <c r="AF29" s="13"/>
      <c r="AG29" s="9"/>
      <c r="AH29" s="9"/>
      <c r="AI29" s="86"/>
      <c r="AK29" s="69"/>
      <c r="AL29" s="20"/>
      <c r="AM29" s="20"/>
      <c r="AN29" s="20"/>
      <c r="AO29" s="97" t="s">
        <v>60</v>
      </c>
      <c r="AP29" s="97"/>
      <c r="AQ29" s="97"/>
      <c r="AR29" s="97"/>
      <c r="AS29" s="97"/>
      <c r="AT29" s="97"/>
      <c r="AU29" s="97"/>
      <c r="AV29" s="97"/>
      <c r="AW29" s="97"/>
      <c r="AX29" s="97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70"/>
      <c r="BJ29" s="21"/>
    </row>
    <row r="30" spans="2:62" ht="18" customHeight="1">
      <c r="B30" s="68" t="s">
        <v>56</v>
      </c>
      <c r="C30" s="23"/>
      <c r="D30" s="23"/>
      <c r="E30" s="23"/>
      <c r="F30" s="23"/>
      <c r="G30" s="99" t="s">
        <v>57</v>
      </c>
      <c r="H30" s="100"/>
      <c r="I30" s="100"/>
      <c r="J30" s="101"/>
      <c r="K30" s="66" t="s">
        <v>54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6"/>
      <c r="AK30" s="69"/>
      <c r="AL30" s="20"/>
      <c r="AM30" s="20"/>
      <c r="AN30" s="20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70"/>
      <c r="BJ30" s="21"/>
    </row>
    <row r="31" spans="7:61" ht="18" customHeight="1">
      <c r="G31" s="102"/>
      <c r="H31" s="103"/>
      <c r="I31" s="103"/>
      <c r="J31" s="104"/>
      <c r="K31" s="11"/>
      <c r="L31" s="83"/>
      <c r="M31" s="83"/>
      <c r="N31" s="83"/>
      <c r="O31" s="83"/>
      <c r="P31" s="83"/>
      <c r="Q31" s="83"/>
      <c r="R31" s="83"/>
      <c r="S31" s="83" t="s">
        <v>72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K31" s="71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72"/>
    </row>
    <row r="32" spans="1:4" ht="18" customHeight="1">
      <c r="A32" s="98" t="s">
        <v>64</v>
      </c>
      <c r="B32" s="98"/>
      <c r="C32" s="98"/>
      <c r="D32" s="98"/>
    </row>
  </sheetData>
  <sheetProtection/>
  <mergeCells count="16">
    <mergeCell ref="C18:F18"/>
    <mergeCell ref="AK23:AO24"/>
    <mergeCell ref="B9:C15"/>
    <mergeCell ref="A7:F7"/>
    <mergeCell ref="H12:AI13"/>
    <mergeCell ref="I23:I27"/>
    <mergeCell ref="J23:J27"/>
    <mergeCell ref="AP12:AV13"/>
    <mergeCell ref="P10:AB11"/>
    <mergeCell ref="AY12:BB13"/>
    <mergeCell ref="K15:AI16"/>
    <mergeCell ref="AY25:BI26"/>
    <mergeCell ref="C20:H20"/>
    <mergeCell ref="AO29:AX30"/>
    <mergeCell ref="A32:D32"/>
    <mergeCell ref="G30:J3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29"/>
  <sheetViews>
    <sheetView zoomScale="75" zoomScaleNormal="75" zoomScalePageLayoutView="0" workbookViewId="0" topLeftCell="A7">
      <selection activeCell="G12" sqref="G12"/>
    </sheetView>
  </sheetViews>
  <sheetFormatPr defaultColWidth="9.00390625" defaultRowHeight="13.5"/>
  <cols>
    <col min="1" max="1" width="14.375" style="0" customWidth="1"/>
  </cols>
  <sheetData>
    <row r="1" spans="3:10" ht="13.5">
      <c r="C1" s="141" t="s">
        <v>2</v>
      </c>
      <c r="D1" s="141"/>
      <c r="E1" s="141"/>
      <c r="F1" s="141"/>
      <c r="G1" s="141"/>
      <c r="H1" s="141"/>
      <c r="I1" s="141"/>
      <c r="J1" s="141"/>
    </row>
    <row r="2" spans="3:10" ht="13.5">
      <c r="C2" s="141"/>
      <c r="D2" s="141"/>
      <c r="E2" s="141"/>
      <c r="F2" s="141"/>
      <c r="G2" s="141"/>
      <c r="H2" s="141"/>
      <c r="I2" s="141"/>
      <c r="J2" s="141"/>
    </row>
    <row r="3" spans="3:10" ht="24">
      <c r="C3" s="58"/>
      <c r="D3" s="58"/>
      <c r="E3" s="58"/>
      <c r="F3" s="58"/>
      <c r="G3" s="58"/>
      <c r="H3" s="58"/>
      <c r="I3" s="58"/>
      <c r="J3" s="58"/>
    </row>
    <row r="4" spans="3:10" ht="21.75" customHeight="1">
      <c r="C4" s="58"/>
      <c r="D4" s="58"/>
      <c r="E4" s="58"/>
      <c r="F4" s="58"/>
      <c r="G4" s="58"/>
      <c r="H4" s="58"/>
      <c r="I4" s="58"/>
      <c r="J4" s="58"/>
    </row>
    <row r="7" ht="11.25" customHeight="1"/>
    <row r="13" ht="13.5">
      <c r="R13" s="21"/>
    </row>
    <row r="19" ht="13.5">
      <c r="F19" s="59" t="s">
        <v>34</v>
      </c>
    </row>
    <row r="26" ht="13.5">
      <c r="E26" s="60" t="s">
        <v>34</v>
      </c>
    </row>
    <row r="28" spans="8:9" ht="13.5">
      <c r="H28" s="142" t="s">
        <v>35</v>
      </c>
      <c r="I28" s="142"/>
    </row>
    <row r="29" spans="8:9" ht="13.5">
      <c r="H29" s="142"/>
      <c r="I29" s="142"/>
    </row>
  </sheetData>
  <sheetProtection/>
  <mergeCells count="2">
    <mergeCell ref="C1:J2"/>
    <mergeCell ref="H28:I29"/>
  </mergeCells>
  <printOptions/>
  <pageMargins left="0.5905511811023623" right="0.3937007874015748" top="0.1968503937007874" bottom="0" header="0.31496062992125984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90" zoomScaleNormal="90" zoomScalePageLayoutView="0" workbookViewId="0" topLeftCell="A16">
      <selection activeCell="E10" sqref="E10"/>
    </sheetView>
  </sheetViews>
  <sheetFormatPr defaultColWidth="9.00390625" defaultRowHeight="15" customHeight="1"/>
  <cols>
    <col min="1" max="1" width="1.37890625" style="0" customWidth="1"/>
    <col min="2" max="2" width="14.875" style="56" customWidth="1"/>
    <col min="6" max="6" width="3.25390625" style="0" customWidth="1"/>
    <col min="7" max="7" width="14.875" style="0" bestFit="1" customWidth="1"/>
    <col min="9" max="9" width="9.625" style="0" bestFit="1" customWidth="1"/>
    <col min="11" max="11" width="2.125" style="0" customWidth="1"/>
    <col min="12" max="12" width="15.875" style="0" customWidth="1"/>
    <col min="16" max="16" width="1.25" style="0" customWidth="1"/>
  </cols>
  <sheetData>
    <row r="1" spans="1:11" ht="15" customHeight="1" thickBot="1">
      <c r="A1" s="1"/>
      <c r="B1" s="31"/>
      <c r="C1" s="143" t="s">
        <v>20</v>
      </c>
      <c r="D1" s="144"/>
      <c r="E1" s="144"/>
      <c r="F1" s="144"/>
      <c r="G1" s="145"/>
      <c r="H1" s="1"/>
      <c r="I1" s="1"/>
      <c r="J1" s="1"/>
      <c r="K1" s="1"/>
    </row>
    <row r="2" spans="1:11" ht="15" customHeight="1">
      <c r="A2" s="1"/>
      <c r="B2" s="31"/>
      <c r="C2" s="2" t="s">
        <v>21</v>
      </c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/>
      <c r="B3" s="31"/>
      <c r="C3" s="1"/>
      <c r="D3" s="1"/>
      <c r="E3" s="1"/>
      <c r="F3" s="1"/>
      <c r="G3" s="1"/>
      <c r="H3" s="1"/>
      <c r="I3" s="1"/>
      <c r="J3" s="1"/>
      <c r="K3" s="1"/>
    </row>
    <row r="4" spans="1:15" ht="15" customHeight="1">
      <c r="A4" s="1"/>
      <c r="B4" s="32" t="s">
        <v>22</v>
      </c>
      <c r="C4" s="33" t="s">
        <v>23</v>
      </c>
      <c r="D4" s="33" t="s">
        <v>24</v>
      </c>
      <c r="E4" s="33" t="s">
        <v>25</v>
      </c>
      <c r="F4" s="1"/>
      <c r="G4" s="34" t="s">
        <v>26</v>
      </c>
      <c r="H4" s="33" t="s">
        <v>23</v>
      </c>
      <c r="I4" s="33" t="s">
        <v>24</v>
      </c>
      <c r="J4" s="33" t="s">
        <v>25</v>
      </c>
      <c r="K4" s="1"/>
      <c r="L4" s="35" t="s">
        <v>27</v>
      </c>
      <c r="M4" s="33" t="s">
        <v>23</v>
      </c>
      <c r="N4" s="33" t="s">
        <v>24</v>
      </c>
      <c r="O4" s="33" t="s">
        <v>25</v>
      </c>
    </row>
    <row r="5" spans="1:15" ht="15" customHeight="1">
      <c r="A5" s="1"/>
      <c r="B5" s="32" t="s">
        <v>28</v>
      </c>
      <c r="C5" s="19">
        <f>C17</f>
        <v>134</v>
      </c>
      <c r="D5" s="36">
        <f>+C5/C8</f>
        <v>0.27800829875518673</v>
      </c>
      <c r="E5" s="37">
        <f>+E8*D5</f>
        <v>106.7551867219917</v>
      </c>
      <c r="F5" s="1"/>
      <c r="G5" s="4" t="s">
        <v>47</v>
      </c>
      <c r="H5" s="38">
        <v>34</v>
      </c>
      <c r="I5" s="36">
        <f>+H5/H15</f>
        <v>0.13934426229508196</v>
      </c>
      <c r="J5" s="37">
        <f>+J$15*I5</f>
        <v>27.087136929460577</v>
      </c>
      <c r="K5" s="1"/>
      <c r="L5" s="4" t="s">
        <v>43</v>
      </c>
      <c r="M5" s="38">
        <v>30</v>
      </c>
      <c r="N5" s="36">
        <f>+M5/M13</f>
        <v>0.28846153846153844</v>
      </c>
      <c r="O5" s="37">
        <f>+O13*N5</f>
        <v>23.900414937759336</v>
      </c>
    </row>
    <row r="6" spans="1:15" ht="15" customHeight="1">
      <c r="A6" s="1"/>
      <c r="B6" s="32" t="s">
        <v>26</v>
      </c>
      <c r="C6" s="19">
        <f>H15</f>
        <v>244</v>
      </c>
      <c r="D6" s="36">
        <f>+C6/C8</f>
        <v>0.5062240663900415</v>
      </c>
      <c r="E6" s="37">
        <f>+E8*D6</f>
        <v>194.39004149377593</v>
      </c>
      <c r="F6" s="1"/>
      <c r="G6" s="4" t="s">
        <v>51</v>
      </c>
      <c r="H6" s="38">
        <v>34</v>
      </c>
      <c r="I6" s="36">
        <f>+H6/H15</f>
        <v>0.13934426229508196</v>
      </c>
      <c r="J6" s="37">
        <f>+J$15*I6</f>
        <v>27.087136929460577</v>
      </c>
      <c r="K6" s="1"/>
      <c r="L6" s="4" t="s">
        <v>44</v>
      </c>
      <c r="M6" s="38">
        <v>25</v>
      </c>
      <c r="N6" s="36">
        <f>+M6/M13</f>
        <v>0.2403846153846154</v>
      </c>
      <c r="O6" s="37">
        <f>+O13*N6</f>
        <v>19.91701244813278</v>
      </c>
    </row>
    <row r="7" spans="1:15" ht="15" customHeight="1">
      <c r="A7" s="1"/>
      <c r="B7" s="32" t="s">
        <v>27</v>
      </c>
      <c r="C7" s="19">
        <f>M13</f>
        <v>104</v>
      </c>
      <c r="D7" s="36">
        <f>+C7/C8</f>
        <v>0.2157676348547718</v>
      </c>
      <c r="E7" s="37">
        <f>+E8*D7</f>
        <v>82.85477178423237</v>
      </c>
      <c r="F7" s="1"/>
      <c r="G7" s="4" t="s">
        <v>39</v>
      </c>
      <c r="H7" s="38">
        <v>51</v>
      </c>
      <c r="I7" s="36">
        <f>+H7/H15</f>
        <v>0.20901639344262296</v>
      </c>
      <c r="J7" s="37">
        <f aca="true" t="shared" si="0" ref="J7:J14">+J$15*I7</f>
        <v>40.63070539419087</v>
      </c>
      <c r="K7" s="1"/>
      <c r="L7" s="4" t="s">
        <v>50</v>
      </c>
      <c r="M7" s="38">
        <v>19</v>
      </c>
      <c r="N7" s="36">
        <f>+M7/M13</f>
        <v>0.18269230769230768</v>
      </c>
      <c r="O7" s="37">
        <f>+O13*N7</f>
        <v>15.136929460580912</v>
      </c>
    </row>
    <row r="8" spans="1:15" ht="15" customHeight="1">
      <c r="A8" s="1"/>
      <c r="B8" s="40" t="s">
        <v>29</v>
      </c>
      <c r="C8" s="41">
        <f>SUM(C5:C7)</f>
        <v>482</v>
      </c>
      <c r="D8" s="42">
        <f>SUM(D5:D7)</f>
        <v>1</v>
      </c>
      <c r="E8" s="43">
        <v>384</v>
      </c>
      <c r="F8" s="1"/>
      <c r="G8" s="4" t="s">
        <v>38</v>
      </c>
      <c r="H8" s="38">
        <v>12</v>
      </c>
      <c r="I8" s="36">
        <f>+H8/H15</f>
        <v>0.04918032786885246</v>
      </c>
      <c r="J8" s="37">
        <f t="shared" si="0"/>
        <v>9.560165975103734</v>
      </c>
      <c r="K8" s="1"/>
      <c r="L8" s="4" t="s">
        <v>45</v>
      </c>
      <c r="M8" s="38">
        <v>30</v>
      </c>
      <c r="N8" s="36">
        <f>+M8/M13</f>
        <v>0.28846153846153844</v>
      </c>
      <c r="O8" s="37">
        <f>+O13*N8</f>
        <v>23.900414937759336</v>
      </c>
    </row>
    <row r="9" spans="1:15" ht="15" customHeight="1">
      <c r="A9" s="1"/>
      <c r="B9" s="31"/>
      <c r="C9" s="1"/>
      <c r="D9" s="1"/>
      <c r="E9" s="1"/>
      <c r="F9" s="1"/>
      <c r="G9" s="4" t="s">
        <v>40</v>
      </c>
      <c r="H9" s="38">
        <v>34</v>
      </c>
      <c r="I9" s="36">
        <f>+H9/H15</f>
        <v>0.13934426229508196</v>
      </c>
      <c r="J9" s="37">
        <f t="shared" si="0"/>
        <v>27.087136929460577</v>
      </c>
      <c r="K9" s="1"/>
      <c r="L9" s="39"/>
      <c r="M9" s="38"/>
      <c r="N9" s="36">
        <f>+M9/M13</f>
        <v>0</v>
      </c>
      <c r="O9" s="37">
        <f>+O13*N9</f>
        <v>0</v>
      </c>
    </row>
    <row r="10" spans="1:15" ht="15" customHeight="1">
      <c r="A10" s="1"/>
      <c r="B10" s="32" t="s">
        <v>28</v>
      </c>
      <c r="C10" s="33" t="s">
        <v>23</v>
      </c>
      <c r="D10" s="33" t="s">
        <v>24</v>
      </c>
      <c r="E10" s="33" t="s">
        <v>25</v>
      </c>
      <c r="F10" s="1"/>
      <c r="G10" s="4" t="s">
        <v>41</v>
      </c>
      <c r="H10" s="38">
        <v>17</v>
      </c>
      <c r="I10" s="36">
        <f>+H10/H15</f>
        <v>0.06967213114754098</v>
      </c>
      <c r="J10" s="37">
        <f t="shared" si="0"/>
        <v>13.543568464730289</v>
      </c>
      <c r="K10" s="1"/>
      <c r="L10" s="39"/>
      <c r="M10" s="38"/>
      <c r="N10" s="36">
        <f>+M10/M13</f>
        <v>0</v>
      </c>
      <c r="O10" s="37">
        <f>+O13*N10</f>
        <v>0</v>
      </c>
    </row>
    <row r="11" spans="1:15" ht="15" customHeight="1">
      <c r="A11" s="1"/>
      <c r="B11" s="4" t="s">
        <v>46</v>
      </c>
      <c r="C11" s="3">
        <v>41</v>
      </c>
      <c r="D11" s="36">
        <f>+C11/C17</f>
        <v>0.30597014925373134</v>
      </c>
      <c r="E11" s="37">
        <f>+E17*D11</f>
        <v>32.66390041493776</v>
      </c>
      <c r="F11" s="1"/>
      <c r="G11" s="4" t="s">
        <v>48</v>
      </c>
      <c r="H11" s="38">
        <v>16</v>
      </c>
      <c r="I11" s="36">
        <f>+H11/H15</f>
        <v>0.06557377049180328</v>
      </c>
      <c r="J11" s="37">
        <f t="shared" si="0"/>
        <v>12.74688796680498</v>
      </c>
      <c r="K11" s="1"/>
      <c r="L11" s="39"/>
      <c r="M11" s="38"/>
      <c r="N11" s="36">
        <f>+M11/M13</f>
        <v>0</v>
      </c>
      <c r="O11" s="37">
        <f>+O13*N11</f>
        <v>0</v>
      </c>
    </row>
    <row r="12" spans="1:15" ht="15" customHeight="1">
      <c r="A12" s="1"/>
      <c r="B12" s="4" t="s">
        <v>52</v>
      </c>
      <c r="C12" s="3">
        <v>6</v>
      </c>
      <c r="D12" s="36">
        <f>+C12/C17</f>
        <v>0.04477611940298507</v>
      </c>
      <c r="E12" s="37">
        <f>+E17*D12</f>
        <v>4.780082987551867</v>
      </c>
      <c r="F12" s="1"/>
      <c r="G12" s="4" t="s">
        <v>49</v>
      </c>
      <c r="H12" s="38">
        <v>29</v>
      </c>
      <c r="I12" s="36">
        <f>+H12/H15</f>
        <v>0.11885245901639344</v>
      </c>
      <c r="J12" s="37">
        <f t="shared" si="0"/>
        <v>23.10373443983402</v>
      </c>
      <c r="K12" s="1"/>
      <c r="L12" s="39"/>
      <c r="M12" s="38"/>
      <c r="N12" s="36">
        <f>+M12/M13</f>
        <v>0</v>
      </c>
      <c r="O12" s="37">
        <f>+O13*N12</f>
        <v>0</v>
      </c>
    </row>
    <row r="13" spans="1:15" ht="15" customHeight="1">
      <c r="A13" s="1"/>
      <c r="B13" s="4" t="s">
        <v>36</v>
      </c>
      <c r="C13" s="3">
        <v>43</v>
      </c>
      <c r="D13" s="36">
        <f>+C13/C17</f>
        <v>0.3208955223880597</v>
      </c>
      <c r="E13" s="37">
        <f>+E17*D13</f>
        <v>34.25726141078838</v>
      </c>
      <c r="F13" s="1"/>
      <c r="G13" s="4" t="s">
        <v>42</v>
      </c>
      <c r="H13" s="38">
        <v>17</v>
      </c>
      <c r="I13" s="36">
        <f>+H13/H15</f>
        <v>0.06967213114754098</v>
      </c>
      <c r="J13" s="37">
        <f t="shared" si="0"/>
        <v>13.543568464730289</v>
      </c>
      <c r="K13" s="1"/>
      <c r="L13" s="41" t="s">
        <v>29</v>
      </c>
      <c r="M13" s="41">
        <f>SUM(M5:M12)</f>
        <v>104</v>
      </c>
      <c r="N13" s="57">
        <f>SUM(N5:N12)</f>
        <v>1</v>
      </c>
      <c r="O13" s="43">
        <f>E7</f>
        <v>82.85477178423237</v>
      </c>
    </row>
    <row r="14" spans="1:11" ht="15" customHeight="1">
      <c r="A14" s="1"/>
      <c r="B14" s="4" t="s">
        <v>53</v>
      </c>
      <c r="C14" s="3">
        <v>9</v>
      </c>
      <c r="D14" s="36">
        <f>+C14/C17</f>
        <v>0.06716417910447761</v>
      </c>
      <c r="E14" s="37">
        <f>+E17*D14</f>
        <v>7.170124481327801</v>
      </c>
      <c r="F14" s="1"/>
      <c r="G14" s="4"/>
      <c r="H14" s="38"/>
      <c r="I14" s="36">
        <f>+H14/H15</f>
        <v>0</v>
      </c>
      <c r="J14" s="37">
        <f t="shared" si="0"/>
        <v>0</v>
      </c>
      <c r="K14" s="1"/>
    </row>
    <row r="15" spans="1:15" ht="15" customHeight="1">
      <c r="A15" s="1"/>
      <c r="B15" s="4" t="s">
        <v>37</v>
      </c>
      <c r="C15" s="3">
        <v>35</v>
      </c>
      <c r="D15" s="36">
        <f>+C15/C17</f>
        <v>0.26119402985074625</v>
      </c>
      <c r="E15" s="37">
        <f>+E17*D15</f>
        <v>27.883817427385893</v>
      </c>
      <c r="F15" s="1"/>
      <c r="G15" s="41" t="s">
        <v>30</v>
      </c>
      <c r="H15" s="41">
        <f>SUM(H5:H14)</f>
        <v>244</v>
      </c>
      <c r="I15" s="42">
        <f>SUM(I5:I14)</f>
        <v>1</v>
      </c>
      <c r="J15" s="43">
        <f>E6</f>
        <v>194.39004149377593</v>
      </c>
      <c r="K15" s="1"/>
      <c r="O15" s="44"/>
    </row>
    <row r="16" spans="1:11" ht="15" customHeight="1">
      <c r="A16" s="1"/>
      <c r="B16" s="18"/>
      <c r="C16" s="3"/>
      <c r="D16" s="36">
        <f>+C16/C17</f>
        <v>0</v>
      </c>
      <c r="E16" s="37">
        <f>+E17*D16</f>
        <v>0</v>
      </c>
      <c r="F16" s="1"/>
      <c r="G16" s="1"/>
      <c r="H16" s="1"/>
      <c r="I16" s="1"/>
      <c r="J16" s="1"/>
      <c r="K16" s="1"/>
    </row>
    <row r="17" spans="1:11" ht="15" customHeight="1">
      <c r="A17" s="1"/>
      <c r="B17" s="40" t="s">
        <v>31</v>
      </c>
      <c r="C17" s="41">
        <f>SUM(C11:C16)</f>
        <v>134</v>
      </c>
      <c r="D17" s="42">
        <f>SUM(D11:D16)</f>
        <v>0.9999999999999999</v>
      </c>
      <c r="E17" s="43">
        <f>E5</f>
        <v>106.7551867219917</v>
      </c>
      <c r="F17" s="1"/>
      <c r="G17" s="1"/>
      <c r="H17" s="1"/>
      <c r="I17" s="1"/>
      <c r="J17" s="1"/>
      <c r="K17" s="1"/>
    </row>
    <row r="18" spans="1:11" ht="15" customHeight="1" thickBot="1">
      <c r="A18" s="1"/>
      <c r="B18" s="31"/>
      <c r="C18" s="1"/>
      <c r="D18" s="1"/>
      <c r="E18" s="1"/>
      <c r="F18" s="1"/>
      <c r="G18" s="1"/>
      <c r="H18" s="45"/>
      <c r="I18" s="1"/>
      <c r="J18" s="1"/>
      <c r="K18" s="1"/>
    </row>
    <row r="19" spans="1:11" ht="15" customHeight="1" thickBot="1">
      <c r="A19" s="1"/>
      <c r="B19" s="31"/>
      <c r="C19" s="61" t="s">
        <v>32</v>
      </c>
      <c r="D19" s="62"/>
      <c r="E19" s="62"/>
      <c r="F19" s="62"/>
      <c r="G19" s="63"/>
      <c r="H19" s="1"/>
      <c r="I19" s="1"/>
      <c r="J19" s="1"/>
      <c r="K19" s="1"/>
    </row>
    <row r="20" spans="1:11" ht="15" customHeight="1">
      <c r="A20" s="1"/>
      <c r="B20" s="31"/>
      <c r="C20" s="2"/>
      <c r="D20" s="1"/>
      <c r="E20" s="1"/>
      <c r="F20" s="46"/>
      <c r="G20" s="46"/>
      <c r="H20" s="1"/>
      <c r="I20" s="1"/>
      <c r="J20" s="1"/>
      <c r="K20" s="1"/>
    </row>
    <row r="21" spans="1:11" ht="15" customHeight="1">
      <c r="A21" s="1"/>
      <c r="B21" s="31"/>
      <c r="C21" s="1"/>
      <c r="D21" s="1"/>
      <c r="E21" s="1"/>
      <c r="F21" s="1"/>
      <c r="G21" s="1" t="s">
        <v>6</v>
      </c>
      <c r="H21" s="1">
        <v>0</v>
      </c>
      <c r="I21" s="1"/>
      <c r="J21" s="1"/>
      <c r="K21" s="1"/>
    </row>
    <row r="22" spans="1:11" ht="15" customHeight="1">
      <c r="A22" s="1"/>
      <c r="B22" s="32" t="s">
        <v>22</v>
      </c>
      <c r="C22" s="33" t="s">
        <v>23</v>
      </c>
      <c r="D22" s="33" t="s">
        <v>24</v>
      </c>
      <c r="E22" s="33" t="s">
        <v>25</v>
      </c>
      <c r="F22" s="1"/>
      <c r="G22" s="1"/>
      <c r="H22" s="1"/>
      <c r="I22" s="1"/>
      <c r="J22" s="1"/>
      <c r="K22" s="1"/>
    </row>
    <row r="23" spans="1:15" ht="15" customHeight="1">
      <c r="A23" s="1"/>
      <c r="B23" s="32" t="str">
        <f aca="true" t="shared" si="1" ref="B23:C25">B5</f>
        <v>東予</v>
      </c>
      <c r="C23" s="32">
        <f t="shared" si="1"/>
        <v>134</v>
      </c>
      <c r="D23" s="36">
        <f>+C23/C26</f>
        <v>0.27800829875518673</v>
      </c>
      <c r="E23" s="37">
        <f>+E26*D23</f>
        <v>86.73858921161826</v>
      </c>
      <c r="F23" s="1"/>
      <c r="G23" s="34" t="s">
        <v>26</v>
      </c>
      <c r="H23" s="33" t="s">
        <v>23</v>
      </c>
      <c r="I23" s="33" t="s">
        <v>24</v>
      </c>
      <c r="J23" s="33" t="s">
        <v>25</v>
      </c>
      <c r="K23" s="1"/>
      <c r="L23" s="35" t="s">
        <v>27</v>
      </c>
      <c r="M23" s="33" t="s">
        <v>23</v>
      </c>
      <c r="N23" s="33" t="s">
        <v>24</v>
      </c>
      <c r="O23" s="33" t="s">
        <v>25</v>
      </c>
    </row>
    <row r="24" spans="1:15" ht="15" customHeight="1">
      <c r="A24" s="1"/>
      <c r="B24" s="32" t="str">
        <f t="shared" si="1"/>
        <v>中予</v>
      </c>
      <c r="C24" s="32">
        <f t="shared" si="1"/>
        <v>244</v>
      </c>
      <c r="D24" s="36">
        <f>+C24/C26</f>
        <v>0.5062240663900415</v>
      </c>
      <c r="E24" s="37">
        <f>+E26*D24</f>
        <v>157.94190871369295</v>
      </c>
      <c r="F24" s="1"/>
      <c r="G24" s="32" t="str">
        <f aca="true" t="shared" si="2" ref="G24:H33">G5</f>
        <v>五百木ＳＣ</v>
      </c>
      <c r="H24" s="32">
        <f t="shared" si="2"/>
        <v>34</v>
      </c>
      <c r="I24" s="36">
        <f aca="true" t="shared" si="3" ref="I24:I33">+H24/H$34</f>
        <v>0.13934426229508196</v>
      </c>
      <c r="J24" s="37">
        <f>+J$34*I24</f>
        <v>22.008298755186722</v>
      </c>
      <c r="K24" s="1"/>
      <c r="L24" s="32" t="str">
        <f aca="true" t="shared" si="4" ref="L24:M31">L5</f>
        <v>クアＳＳ</v>
      </c>
      <c r="M24" s="32">
        <f t="shared" si="4"/>
        <v>30</v>
      </c>
      <c r="N24" s="36">
        <f>+M24/M32</f>
        <v>0.28846153846153844</v>
      </c>
      <c r="O24" s="37">
        <f>+O32*N24</f>
        <v>19.41908713692946</v>
      </c>
    </row>
    <row r="25" spans="1:15" ht="15" customHeight="1">
      <c r="A25" s="1"/>
      <c r="B25" s="32" t="str">
        <f t="shared" si="1"/>
        <v>南予</v>
      </c>
      <c r="C25" s="32">
        <f t="shared" si="1"/>
        <v>104</v>
      </c>
      <c r="D25" s="36">
        <f>+C25/C26</f>
        <v>0.2157676348547718</v>
      </c>
      <c r="E25" s="37">
        <f>+E26*D25</f>
        <v>67.3195020746888</v>
      </c>
      <c r="F25" s="1"/>
      <c r="G25" s="32" t="str">
        <f t="shared" si="2"/>
        <v>アズサ松山</v>
      </c>
      <c r="H25" s="32">
        <f t="shared" si="2"/>
        <v>34</v>
      </c>
      <c r="I25" s="36">
        <f t="shared" si="3"/>
        <v>0.13934426229508196</v>
      </c>
      <c r="J25" s="37">
        <f aca="true" t="shared" si="5" ref="J25:J33">+J$34*I25</f>
        <v>22.008298755186722</v>
      </c>
      <c r="K25" s="1"/>
      <c r="L25" s="32" t="str">
        <f t="shared" si="4"/>
        <v>SC宇和島</v>
      </c>
      <c r="M25" s="32">
        <f t="shared" si="4"/>
        <v>25</v>
      </c>
      <c r="N25" s="36">
        <f>+M25/M32</f>
        <v>0.2403846153846154</v>
      </c>
      <c r="O25" s="37">
        <f>+O32*N25</f>
        <v>16.182572614107883</v>
      </c>
    </row>
    <row r="26" spans="1:15" ht="15" customHeight="1">
      <c r="A26" s="1"/>
      <c r="B26" s="40" t="s">
        <v>33</v>
      </c>
      <c r="C26" s="41">
        <f>SUM(C23:C25)</f>
        <v>482</v>
      </c>
      <c r="D26" s="42">
        <f>SUM(D23:D25)</f>
        <v>1</v>
      </c>
      <c r="E26" s="43">
        <f>696-E8-H21</f>
        <v>312</v>
      </c>
      <c r="F26" s="1"/>
      <c r="G26" s="32" t="str">
        <f t="shared" si="2"/>
        <v>かしま道後</v>
      </c>
      <c r="H26" s="32">
        <f t="shared" si="2"/>
        <v>51</v>
      </c>
      <c r="I26" s="36">
        <f t="shared" si="3"/>
        <v>0.20901639344262296</v>
      </c>
      <c r="J26" s="37">
        <v>39</v>
      </c>
      <c r="K26" s="1"/>
      <c r="L26" s="32" t="str">
        <f t="shared" si="4"/>
        <v>リー保内</v>
      </c>
      <c r="M26" s="32">
        <f t="shared" si="4"/>
        <v>19</v>
      </c>
      <c r="N26" s="36">
        <f>+M26/M32</f>
        <v>0.18269230769230768</v>
      </c>
      <c r="O26" s="37">
        <f>+O32*N26</f>
        <v>12.29875518672199</v>
      </c>
    </row>
    <row r="27" spans="1:15" ht="15" customHeight="1">
      <c r="A27" s="1"/>
      <c r="B27" s="31"/>
      <c r="C27" s="1"/>
      <c r="D27" s="1"/>
      <c r="E27" s="1"/>
      <c r="F27" s="1"/>
      <c r="G27" s="32" t="str">
        <f t="shared" si="2"/>
        <v>かしま天山</v>
      </c>
      <c r="H27" s="32">
        <f t="shared" si="2"/>
        <v>12</v>
      </c>
      <c r="I27" s="36">
        <f t="shared" si="3"/>
        <v>0.04918032786885246</v>
      </c>
      <c r="J27" s="37">
        <f t="shared" si="5"/>
        <v>7.767634854771784</v>
      </c>
      <c r="K27" s="1"/>
      <c r="L27" s="32" t="str">
        <f t="shared" si="4"/>
        <v>八幡浜ＳＣ</v>
      </c>
      <c r="M27" s="32">
        <f t="shared" si="4"/>
        <v>30</v>
      </c>
      <c r="N27" s="36">
        <f>+M27/M32</f>
        <v>0.28846153846153844</v>
      </c>
      <c r="O27" s="37">
        <f>+O32*N27</f>
        <v>19.41908713692946</v>
      </c>
    </row>
    <row r="28" spans="1:15" ht="15" customHeight="1">
      <c r="A28" s="1"/>
      <c r="B28" s="32" t="s">
        <v>28</v>
      </c>
      <c r="C28" s="33" t="s">
        <v>23</v>
      </c>
      <c r="D28" s="33" t="s">
        <v>24</v>
      </c>
      <c r="E28" s="33" t="s">
        <v>25</v>
      </c>
      <c r="F28" s="1"/>
      <c r="G28" s="32" t="str">
        <f t="shared" si="2"/>
        <v>南海DC</v>
      </c>
      <c r="H28" s="32">
        <f t="shared" si="2"/>
        <v>34</v>
      </c>
      <c r="I28" s="36">
        <f t="shared" si="3"/>
        <v>0.13934426229508196</v>
      </c>
      <c r="J28" s="37">
        <f t="shared" si="5"/>
        <v>22.008298755186722</v>
      </c>
      <c r="K28" s="1"/>
      <c r="L28" s="32">
        <f t="shared" si="4"/>
        <v>0</v>
      </c>
      <c r="M28" s="32">
        <f t="shared" si="4"/>
        <v>0</v>
      </c>
      <c r="N28" s="36">
        <f>+M28/M32</f>
        <v>0</v>
      </c>
      <c r="O28" s="37">
        <f>+O32*N28</f>
        <v>0</v>
      </c>
    </row>
    <row r="29" spans="1:15" ht="15" customHeight="1">
      <c r="A29" s="1"/>
      <c r="B29" s="32" t="str">
        <f>B11</f>
        <v>エリエールＳＣ</v>
      </c>
      <c r="C29" s="32">
        <f>C11</f>
        <v>41</v>
      </c>
      <c r="D29" s="36">
        <f>+C29/C35</f>
        <v>0.30597014925373134</v>
      </c>
      <c r="E29" s="37">
        <f>+E35*D29</f>
        <v>26.53941908713693</v>
      </c>
      <c r="F29" s="1"/>
      <c r="G29" s="32" t="str">
        <f t="shared" si="2"/>
        <v>南海朝生田</v>
      </c>
      <c r="H29" s="32">
        <f t="shared" si="2"/>
        <v>17</v>
      </c>
      <c r="I29" s="36">
        <f t="shared" si="3"/>
        <v>0.06967213114754098</v>
      </c>
      <c r="J29" s="37">
        <f t="shared" si="5"/>
        <v>11.004149377593361</v>
      </c>
      <c r="K29" s="1"/>
      <c r="L29" s="32">
        <f t="shared" si="4"/>
        <v>0</v>
      </c>
      <c r="M29" s="32">
        <f t="shared" si="4"/>
        <v>0</v>
      </c>
      <c r="N29" s="36">
        <f>+M29/M32</f>
        <v>0</v>
      </c>
      <c r="O29" s="37">
        <f>+O32*N29</f>
        <v>0</v>
      </c>
    </row>
    <row r="30" spans="1:15" ht="15" customHeight="1">
      <c r="A30" s="1"/>
      <c r="B30" s="32" t="str">
        <f>B12</f>
        <v>フィッタ新居浜</v>
      </c>
      <c r="C30" s="32">
        <f>C12</f>
        <v>6</v>
      </c>
      <c r="D30" s="36">
        <f>+C30/C35</f>
        <v>0.04477611940298507</v>
      </c>
      <c r="E30" s="37">
        <f>+E35*D30</f>
        <v>3.883817427385892</v>
      </c>
      <c r="F30" s="1"/>
      <c r="G30" s="32" t="str">
        <f t="shared" si="2"/>
        <v>フィッタ松山</v>
      </c>
      <c r="H30" s="32">
        <f t="shared" si="2"/>
        <v>16</v>
      </c>
      <c r="I30" s="36">
        <f t="shared" si="3"/>
        <v>0.06557377049180328</v>
      </c>
      <c r="J30" s="37">
        <f t="shared" si="5"/>
        <v>10.356846473029046</v>
      </c>
      <c r="K30" s="1"/>
      <c r="L30" s="32">
        <f t="shared" si="4"/>
        <v>0</v>
      </c>
      <c r="M30" s="32">
        <f t="shared" si="4"/>
        <v>0</v>
      </c>
      <c r="N30" s="36">
        <f>+M30/M32</f>
        <v>0</v>
      </c>
      <c r="O30" s="37">
        <f>+O32*N30</f>
        <v>0</v>
      </c>
    </row>
    <row r="31" spans="1:15" ht="15" customHeight="1">
      <c r="A31" s="1"/>
      <c r="B31" s="32" t="str">
        <f aca="true" t="shared" si="6" ref="B31:C34">B13</f>
        <v>ファイブテン</v>
      </c>
      <c r="C31" s="32">
        <f t="shared" si="6"/>
        <v>43</v>
      </c>
      <c r="D31" s="36">
        <f>+C31/C35</f>
        <v>0.3208955223880597</v>
      </c>
      <c r="E31" s="37">
        <f>+E35*D31</f>
        <v>27.83402489626556</v>
      </c>
      <c r="F31" s="1"/>
      <c r="G31" s="32" t="str">
        <f t="shared" si="2"/>
        <v>石原ＳＣ</v>
      </c>
      <c r="H31" s="32">
        <f t="shared" si="2"/>
        <v>29</v>
      </c>
      <c r="I31" s="36">
        <f t="shared" si="3"/>
        <v>0.11885245901639344</v>
      </c>
      <c r="J31" s="37">
        <f t="shared" si="5"/>
        <v>18.771784232365146</v>
      </c>
      <c r="K31" s="1"/>
      <c r="L31" s="32">
        <f t="shared" si="4"/>
        <v>0</v>
      </c>
      <c r="M31" s="32">
        <f t="shared" si="4"/>
        <v>0</v>
      </c>
      <c r="N31" s="36">
        <f>+M31/M32</f>
        <v>0</v>
      </c>
      <c r="O31" s="37">
        <f>+O32*N31</f>
        <v>0</v>
      </c>
    </row>
    <row r="32" spans="1:15" ht="15" customHeight="1">
      <c r="A32" s="1"/>
      <c r="B32" s="32" t="str">
        <f t="shared" si="6"/>
        <v>ファイブテン東予</v>
      </c>
      <c r="C32" s="32">
        <f t="shared" si="6"/>
        <v>9</v>
      </c>
      <c r="D32" s="36">
        <f>+C32/C35</f>
        <v>0.06716417910447761</v>
      </c>
      <c r="E32" s="37">
        <f>+E35*D32</f>
        <v>5.825726141078839</v>
      </c>
      <c r="F32" s="1"/>
      <c r="G32" s="32" t="str">
        <f t="shared" si="2"/>
        <v>Again</v>
      </c>
      <c r="H32" s="32">
        <f t="shared" si="2"/>
        <v>17</v>
      </c>
      <c r="I32" s="36">
        <f t="shared" si="3"/>
        <v>0.06967213114754098</v>
      </c>
      <c r="J32" s="37">
        <f t="shared" si="5"/>
        <v>11.004149377593361</v>
      </c>
      <c r="K32" s="1"/>
      <c r="L32" s="41" t="s">
        <v>33</v>
      </c>
      <c r="M32" s="41">
        <f>SUM(M24:M31)</f>
        <v>104</v>
      </c>
      <c r="N32" s="57">
        <f>SUM(N24:N31)</f>
        <v>1</v>
      </c>
      <c r="O32" s="43">
        <f>E25</f>
        <v>67.3195020746888</v>
      </c>
    </row>
    <row r="33" spans="1:11" ht="15" customHeight="1">
      <c r="A33" s="1"/>
      <c r="B33" s="32" t="str">
        <f t="shared" si="6"/>
        <v>マコトSC双葉</v>
      </c>
      <c r="C33" s="32">
        <f t="shared" si="6"/>
        <v>35</v>
      </c>
      <c r="D33" s="36">
        <f>+C33/C35</f>
        <v>0.26119402985074625</v>
      </c>
      <c r="E33" s="37">
        <f>+E35*D33</f>
        <v>22.655601659751035</v>
      </c>
      <c r="F33" s="1"/>
      <c r="G33" s="32">
        <f t="shared" si="2"/>
        <v>0</v>
      </c>
      <c r="H33" s="32">
        <f t="shared" si="2"/>
        <v>0</v>
      </c>
      <c r="I33" s="36">
        <f t="shared" si="3"/>
        <v>0</v>
      </c>
      <c r="J33" s="37">
        <f t="shared" si="5"/>
        <v>0</v>
      </c>
      <c r="K33" s="1"/>
    </row>
    <row r="34" spans="1:11" ht="15" customHeight="1">
      <c r="A34" s="1"/>
      <c r="B34" s="32">
        <f t="shared" si="6"/>
        <v>0</v>
      </c>
      <c r="C34" s="32">
        <f t="shared" si="6"/>
        <v>0</v>
      </c>
      <c r="D34" s="36">
        <f>+C34/C35</f>
        <v>0</v>
      </c>
      <c r="E34" s="37">
        <f>+E35*D34</f>
        <v>0</v>
      </c>
      <c r="F34" s="1"/>
      <c r="G34" s="41" t="s">
        <v>33</v>
      </c>
      <c r="H34" s="41">
        <f>SUM(H24:H33)</f>
        <v>244</v>
      </c>
      <c r="I34" s="42">
        <f>SUM(I24:I33)</f>
        <v>1</v>
      </c>
      <c r="J34" s="43">
        <f>E24</f>
        <v>157.94190871369295</v>
      </c>
      <c r="K34" s="1"/>
    </row>
    <row r="35" spans="1:11" ht="15" customHeight="1">
      <c r="A35" s="1"/>
      <c r="B35" s="40" t="s">
        <v>33</v>
      </c>
      <c r="C35" s="41">
        <f>SUM(C29:C34)</f>
        <v>134</v>
      </c>
      <c r="D35" s="42">
        <f>SUM(D29:D34)</f>
        <v>0.9999999999999999</v>
      </c>
      <c r="E35" s="43">
        <f>E23</f>
        <v>86.73858921161826</v>
      </c>
      <c r="F35" s="1"/>
      <c r="G35" s="1"/>
      <c r="H35" s="1"/>
      <c r="I35" s="1"/>
      <c r="J35" s="1"/>
      <c r="K35" s="1"/>
    </row>
    <row r="36" spans="1:11" ht="6" customHeight="1">
      <c r="A36" s="1"/>
      <c r="B36" s="31"/>
      <c r="C36" s="1"/>
      <c r="D36" s="1"/>
      <c r="E36" s="1"/>
      <c r="F36" s="1"/>
      <c r="G36" s="1"/>
      <c r="H36" s="1"/>
      <c r="I36" s="1"/>
      <c r="J36" s="65"/>
      <c r="K36" s="1"/>
    </row>
    <row r="37" spans="1:11" ht="15" customHeight="1">
      <c r="A37" s="1"/>
      <c r="B37" s="47"/>
      <c r="C37" s="48"/>
      <c r="D37" s="48"/>
      <c r="E37" s="48"/>
      <c r="F37" s="1"/>
      <c r="G37" s="1"/>
      <c r="H37" s="1"/>
      <c r="I37" s="1"/>
      <c r="J37" s="1"/>
      <c r="K37" s="1"/>
    </row>
    <row r="38" spans="1:11" ht="15" customHeight="1">
      <c r="A38" s="1"/>
      <c r="B38" s="47"/>
      <c r="C38" s="48"/>
      <c r="D38" s="48"/>
      <c r="E38" s="48"/>
      <c r="F38" s="1"/>
      <c r="G38" s="48"/>
      <c r="H38" s="48"/>
      <c r="I38" s="1"/>
      <c r="J38" s="1"/>
      <c r="K38" s="1"/>
    </row>
    <row r="39" spans="1:11" ht="15" customHeight="1">
      <c r="A39" s="1"/>
      <c r="B39" s="47"/>
      <c r="C39" s="48"/>
      <c r="D39" s="48"/>
      <c r="E39" s="48"/>
      <c r="F39" s="48"/>
      <c r="G39" s="48"/>
      <c r="H39" s="48"/>
      <c r="I39" s="1"/>
      <c r="J39" s="1"/>
      <c r="K39" s="1"/>
    </row>
    <row r="40" spans="1:11" ht="15" customHeight="1">
      <c r="A40" s="1"/>
      <c r="B40" s="47"/>
      <c r="C40" s="48"/>
      <c r="D40" s="48"/>
      <c r="E40" s="48"/>
      <c r="F40" s="48"/>
      <c r="G40" s="48"/>
      <c r="H40" s="48"/>
      <c r="I40" s="1"/>
      <c r="J40" s="1"/>
      <c r="K40" s="1"/>
    </row>
    <row r="41" spans="1:11" ht="15" customHeight="1">
      <c r="A41" s="1"/>
      <c r="B41" s="47"/>
      <c r="C41" s="48"/>
      <c r="D41" s="48"/>
      <c r="E41" s="48"/>
      <c r="F41" s="48"/>
      <c r="G41" s="48"/>
      <c r="H41" s="48"/>
      <c r="I41" s="1"/>
      <c r="J41" s="1"/>
      <c r="K41" s="1"/>
    </row>
    <row r="42" spans="1:11" ht="15" customHeight="1">
      <c r="A42" s="1"/>
      <c r="B42" s="47"/>
      <c r="C42" s="48"/>
      <c r="D42" s="48"/>
      <c r="E42" s="48"/>
      <c r="F42" s="48"/>
      <c r="G42" s="48"/>
      <c r="H42" s="48"/>
      <c r="I42" s="1"/>
      <c r="J42" s="1"/>
      <c r="K42" s="1"/>
    </row>
    <row r="43" spans="1:11" ht="15" customHeight="1">
      <c r="A43" s="1"/>
      <c r="B43" s="47"/>
      <c r="C43" s="48"/>
      <c r="D43" s="48"/>
      <c r="E43" s="48"/>
      <c r="F43" s="48"/>
      <c r="G43" s="48"/>
      <c r="H43" s="48"/>
      <c r="I43" s="1"/>
      <c r="J43" s="1"/>
      <c r="K43" s="1"/>
    </row>
    <row r="44" spans="1:11" ht="15" customHeight="1">
      <c r="A44" s="1"/>
      <c r="B44" s="47"/>
      <c r="C44" s="48"/>
      <c r="D44" s="48"/>
      <c r="E44" s="48"/>
      <c r="F44" s="48"/>
      <c r="G44" s="48"/>
      <c r="H44" s="48"/>
      <c r="I44" s="1"/>
      <c r="J44" s="1"/>
      <c r="K44" s="1"/>
    </row>
    <row r="45" spans="1:11" ht="15" customHeight="1">
      <c r="A45" s="1"/>
      <c r="B45" s="47"/>
      <c r="C45" s="48"/>
      <c r="D45" s="48"/>
      <c r="E45" s="48"/>
      <c r="F45" s="48"/>
      <c r="G45" s="48"/>
      <c r="H45" s="48"/>
      <c r="I45" s="1"/>
      <c r="J45" s="1"/>
      <c r="K45" s="1"/>
    </row>
    <row r="46" spans="1:11" ht="15" customHeight="1">
      <c r="A46" s="1"/>
      <c r="B46" s="47"/>
      <c r="C46" s="48"/>
      <c r="D46" s="48"/>
      <c r="E46" s="48"/>
      <c r="F46" s="48"/>
      <c r="G46" s="48"/>
      <c r="H46" s="48"/>
      <c r="I46" s="1"/>
      <c r="J46" s="1"/>
      <c r="K46" s="1"/>
    </row>
    <row r="47" spans="1:11" ht="15" customHeight="1">
      <c r="A47" s="1"/>
      <c r="B47" s="47"/>
      <c r="C47" s="48"/>
      <c r="D47" s="48"/>
      <c r="E47" s="48"/>
      <c r="F47" s="48"/>
      <c r="G47" s="48"/>
      <c r="H47" s="48"/>
      <c r="I47" s="1"/>
      <c r="J47" s="1"/>
      <c r="K47" s="1"/>
    </row>
    <row r="48" spans="1:11" ht="15" customHeight="1">
      <c r="A48" s="1"/>
      <c r="B48" s="47"/>
      <c r="C48" s="48"/>
      <c r="D48" s="48"/>
      <c r="E48" s="48"/>
      <c r="F48" s="48"/>
      <c r="G48" s="20"/>
      <c r="H48" s="20"/>
      <c r="I48" s="45"/>
      <c r="J48" s="45"/>
      <c r="K48" s="1"/>
    </row>
    <row r="49" spans="1:11" ht="15" customHeight="1">
      <c r="A49" s="1"/>
      <c r="B49" s="47"/>
      <c r="C49" s="48"/>
      <c r="D49" s="48"/>
      <c r="E49" s="48"/>
      <c r="F49" s="48"/>
      <c r="G49" s="48"/>
      <c r="H49" s="48"/>
      <c r="I49" s="1"/>
      <c r="J49" s="1"/>
      <c r="K49" s="1"/>
    </row>
    <row r="50" spans="1:11" ht="15" customHeight="1">
      <c r="A50" s="1"/>
      <c r="B50" s="47"/>
      <c r="C50" s="48"/>
      <c r="D50" s="48"/>
      <c r="E50" s="48"/>
      <c r="F50" s="48"/>
      <c r="G50" s="20"/>
      <c r="H50" s="20"/>
      <c r="K50" s="1"/>
    </row>
    <row r="51" spans="1:11" ht="15" customHeight="1">
      <c r="A51" s="1"/>
      <c r="B51" s="47"/>
      <c r="C51" s="48"/>
      <c r="D51" s="48"/>
      <c r="E51" s="48"/>
      <c r="F51" s="48"/>
      <c r="G51" s="20"/>
      <c r="H51" s="20"/>
      <c r="K51" s="1"/>
    </row>
    <row r="52" spans="1:11" ht="15" customHeight="1">
      <c r="A52" s="1"/>
      <c r="B52" s="47"/>
      <c r="C52" s="48"/>
      <c r="D52" s="49"/>
      <c r="E52" s="48"/>
      <c r="F52" s="48"/>
      <c r="G52" s="20"/>
      <c r="H52" s="20"/>
      <c r="K52" s="1"/>
    </row>
    <row r="53" spans="1:11" ht="15" customHeight="1">
      <c r="A53" s="1"/>
      <c r="B53" s="47"/>
      <c r="C53" s="48"/>
      <c r="D53" s="48"/>
      <c r="E53" s="48"/>
      <c r="F53" s="20"/>
      <c r="G53" s="20"/>
      <c r="H53" s="20"/>
      <c r="K53" s="45"/>
    </row>
    <row r="54" spans="1:11" ht="15" customHeight="1">
      <c r="A54" s="1"/>
      <c r="B54" s="50"/>
      <c r="C54" s="51"/>
      <c r="D54" s="51"/>
      <c r="E54" s="51"/>
      <c r="F54" s="48"/>
      <c r="G54" s="20"/>
      <c r="H54" s="20"/>
      <c r="K54" s="1"/>
    </row>
    <row r="55" spans="1:11" ht="15" customHeight="1">
      <c r="A55" s="1"/>
      <c r="B55" s="52"/>
      <c r="C55" s="53"/>
      <c r="D55" s="54"/>
      <c r="E55" s="55"/>
      <c r="F55" s="48"/>
      <c r="K55" s="1"/>
    </row>
    <row r="56" spans="1:11" ht="15" customHeight="1">
      <c r="A56" s="1"/>
      <c r="B56" s="52"/>
      <c r="C56" s="53"/>
      <c r="D56" s="54"/>
      <c r="E56" s="55"/>
      <c r="F56" s="1"/>
      <c r="K56" s="1"/>
    </row>
    <row r="57" spans="1:11" ht="15" customHeight="1">
      <c r="A57" s="1"/>
      <c r="B57" s="52"/>
      <c r="C57" s="53"/>
      <c r="D57" s="54"/>
      <c r="E57" s="55"/>
      <c r="F57" s="1"/>
      <c r="K57" s="1"/>
    </row>
    <row r="58" spans="1:11" ht="15" customHeight="1">
      <c r="A58" s="1"/>
      <c r="B58" s="52"/>
      <c r="C58" s="53"/>
      <c r="D58" s="54"/>
      <c r="E58" s="55"/>
      <c r="F58" s="1"/>
      <c r="K58" s="1"/>
    </row>
    <row r="59" spans="1:11" ht="15" customHeight="1">
      <c r="A59" s="1"/>
      <c r="B59" s="52"/>
      <c r="C59" s="53"/>
      <c r="D59" s="54"/>
      <c r="E59" s="55"/>
      <c r="F59" s="1"/>
      <c r="K59" s="1"/>
    </row>
    <row r="60" spans="1:11" ht="15" customHeight="1">
      <c r="A60" s="1"/>
      <c r="B60" s="52"/>
      <c r="C60" s="53"/>
      <c r="D60" s="54"/>
      <c r="E60" s="55"/>
      <c r="F60" s="1"/>
      <c r="K60" s="1"/>
    </row>
    <row r="61" spans="1:11" ht="15" customHeight="1">
      <c r="A61" s="1"/>
      <c r="B61" s="50"/>
      <c r="C61" s="53"/>
      <c r="D61" s="54"/>
      <c r="E61" s="55"/>
      <c r="F61" s="1"/>
      <c r="K61" s="1"/>
    </row>
    <row r="62" spans="1:11" ht="15" customHeight="1">
      <c r="A62" s="1"/>
      <c r="B62" s="50"/>
      <c r="C62" s="53"/>
      <c r="D62" s="54"/>
      <c r="E62" s="53"/>
      <c r="F62" s="1"/>
      <c r="K62" s="1"/>
    </row>
    <row r="63" spans="1:11" ht="15" customHeight="1">
      <c r="A63" s="1"/>
      <c r="B63" s="50"/>
      <c r="C63" s="53"/>
      <c r="D63" s="54"/>
      <c r="E63" s="53"/>
      <c r="F63" s="1"/>
      <c r="K63" s="1"/>
    </row>
    <row r="64" spans="1:11" ht="15" customHeight="1">
      <c r="A64" s="1"/>
      <c r="B64" s="50"/>
      <c r="C64" s="53"/>
      <c r="D64" s="54"/>
      <c r="E64" s="53"/>
      <c r="F64" s="1"/>
      <c r="K64" s="1"/>
    </row>
    <row r="65" spans="1:11" ht="15" customHeight="1">
      <c r="A65" s="1"/>
      <c r="B65" s="50"/>
      <c r="C65" s="53"/>
      <c r="D65" s="54"/>
      <c r="E65" s="53"/>
      <c r="F65" s="1"/>
      <c r="K65" s="1"/>
    </row>
    <row r="66" spans="1:11" ht="15" customHeight="1">
      <c r="A66" s="1"/>
      <c r="B66" s="50"/>
      <c r="C66" s="53"/>
      <c r="D66" s="54"/>
      <c r="E66" s="53"/>
      <c r="F66" s="1"/>
      <c r="K66" s="1"/>
    </row>
    <row r="67" spans="1:11" ht="15" customHeight="1">
      <c r="A67" s="1"/>
      <c r="B67" s="50"/>
      <c r="C67" s="53"/>
      <c r="D67" s="54"/>
      <c r="E67" s="53"/>
      <c r="F67" s="1"/>
      <c r="K67" s="1"/>
    </row>
    <row r="68" spans="1:11" ht="15" customHeight="1">
      <c r="A68" s="1"/>
      <c r="B68" s="50"/>
      <c r="C68" s="53"/>
      <c r="D68" s="54"/>
      <c r="E68" s="53"/>
      <c r="F68" s="1"/>
      <c r="K68" s="1"/>
    </row>
    <row r="69" spans="1:11" ht="15" customHeight="1">
      <c r="A69" s="1"/>
      <c r="B69" s="31"/>
      <c r="C69" s="1"/>
      <c r="D69" s="1"/>
      <c r="E69" s="1"/>
      <c r="F69" s="1"/>
      <c r="K69" s="1"/>
    </row>
    <row r="70" spans="1:11" ht="15" customHeight="1">
      <c r="A70" s="1"/>
      <c r="B70" s="31"/>
      <c r="C70" s="1"/>
      <c r="D70" s="1"/>
      <c r="E70" s="1"/>
      <c r="F70" s="1"/>
      <c r="K70" s="1"/>
    </row>
    <row r="71" spans="1:11" ht="15" customHeight="1">
      <c r="A71" s="1"/>
      <c r="B71" s="31"/>
      <c r="C71" s="1"/>
      <c r="D71" s="1"/>
      <c r="E71" s="1"/>
      <c r="F71" s="1"/>
      <c r="K71" s="1"/>
    </row>
    <row r="72" spans="1:11" ht="15" customHeight="1">
      <c r="A72" s="1"/>
      <c r="F72" s="1"/>
      <c r="K72" s="1"/>
    </row>
  </sheetData>
  <sheetProtection/>
  <mergeCells count="1">
    <mergeCell ref="C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2016-01-20T00:42:50Z</cp:lastPrinted>
  <dcterms:created xsi:type="dcterms:W3CDTF">1997-01-08T22:48:59Z</dcterms:created>
  <dcterms:modified xsi:type="dcterms:W3CDTF">2016-10-14T02:03:35Z</dcterms:modified>
  <cp:category/>
  <cp:version/>
  <cp:contentType/>
  <cp:contentStatus/>
</cp:coreProperties>
</file>