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428" windowWidth="12120" windowHeight="4488" tabRatio="619" activeTab="5"/>
  </bookViews>
  <sheets>
    <sheet name="案内" sheetId="1" r:id="rId1"/>
    <sheet name="タイムテーブル" sheetId="2" r:id="rId2"/>
    <sheet name="参加クラブ一覧" sheetId="3" r:id="rId3"/>
    <sheet name="座席割" sheetId="4" state="hidden" r:id="rId4"/>
    <sheet name="観覧席" sheetId="5" r:id="rId5"/>
    <sheet name="控え場所" sheetId="6" r:id="rId6"/>
  </sheets>
  <definedNames/>
  <calcPr fullCalcOnLoad="1"/>
</workbook>
</file>

<file path=xl/sharedStrings.xml><?xml version="1.0" encoding="utf-8"?>
<sst xmlns="http://schemas.openxmlformats.org/spreadsheetml/2006/main" count="990" uniqueCount="291">
  <si>
    <t>ウォーミングアップ等のお知らせ</t>
  </si>
  <si>
    <t>【そ の 他】</t>
  </si>
  <si>
    <t>駐車場についてのご注意</t>
  </si>
  <si>
    <t>混合</t>
  </si>
  <si>
    <t>競技ＮＯ．</t>
  </si>
  <si>
    <t>種目</t>
  </si>
  <si>
    <t>組数</t>
  </si>
  <si>
    <t>設定時間</t>
  </si>
  <si>
    <t>女子</t>
  </si>
  <si>
    <t>自由形</t>
  </si>
  <si>
    <t>予選</t>
  </si>
  <si>
    <t>男子</t>
  </si>
  <si>
    <t>５０ｍ</t>
  </si>
  <si>
    <t>背泳ぎ</t>
  </si>
  <si>
    <t>平泳ぎ</t>
  </si>
  <si>
    <t>自由形</t>
  </si>
  <si>
    <t>個人メドレー</t>
  </si>
  <si>
    <t>小計</t>
  </si>
  <si>
    <t>予選終了</t>
  </si>
  <si>
    <t>決勝</t>
  </si>
  <si>
    <t>決勝開始</t>
  </si>
  <si>
    <t>【日　　程】　　</t>
  </si>
  <si>
    <t>【会　　場】　</t>
  </si>
  <si>
    <t>　アクアパレットまつやま</t>
  </si>
  <si>
    <t>【開　　場】　</t>
  </si>
  <si>
    <t>　　　　　　　</t>
  </si>
  <si>
    <t>　事故防止の為、入場の際押し合わないようにご指導をお願い致します。</t>
  </si>
  <si>
    <t>【Ｗ－ｕｐ】　</t>
  </si>
  <si>
    <t>【競技開始】　</t>
  </si>
  <si>
    <t>【閉 会 式】　</t>
  </si>
  <si>
    <t>【開 会 式】　</t>
  </si>
  <si>
    <t>＊入場の混乱を避ける為にクラブごとに割り振りいたしました。ご了承ください。</t>
  </si>
  <si>
    <t>選手数</t>
  </si>
  <si>
    <t>％</t>
  </si>
  <si>
    <t>座席数割</t>
  </si>
  <si>
    <t>ＴＯＴＡＬ</t>
  </si>
  <si>
    <t>ＴＯＴＡＬ</t>
  </si>
  <si>
    <t>ＴＯＴＡＬ</t>
  </si>
  <si>
    <t>アクアパレット観覧席配置図</t>
  </si>
  <si>
    <t>東予</t>
  </si>
  <si>
    <t>中予</t>
  </si>
  <si>
    <t>南予</t>
  </si>
  <si>
    <t>地区名</t>
  </si>
  <si>
    <t>選手観覧席座席割り</t>
  </si>
  <si>
    <t>トイレ</t>
  </si>
  <si>
    <t>本部席</t>
  </si>
  <si>
    <t>観覧席</t>
  </si>
  <si>
    <t>階段</t>
  </si>
  <si>
    <t>歩行プール</t>
  </si>
  <si>
    <t>保護者観覧席座席割り</t>
  </si>
  <si>
    <t>付近</t>
  </si>
  <si>
    <t>場所取り禁止</t>
  </si>
  <si>
    <t>自販機</t>
  </si>
  <si>
    <t>受付</t>
  </si>
  <si>
    <t>選手入り口</t>
  </si>
  <si>
    <t>・</t>
  </si>
  <si>
    <t>　</t>
  </si>
  <si>
    <t>ゴミは各クラブ・各自で必ずお持ち帰り下さい。</t>
  </si>
  <si>
    <t>本大会での盗難・事故等は責任を負いかねますので予めご了承下さい。</t>
  </si>
  <si>
    <t>濡れたままの通行は禁止いたします。</t>
  </si>
  <si>
    <t>･</t>
  </si>
  <si>
    <t>控え室とプール間は、水着の上からよく体を拭いて通行して下さい。</t>
  </si>
  <si>
    <t>選手はプール内上履き禁止といたします。通路及び応援席の裸足での通行は禁止いたします。</t>
  </si>
  <si>
    <t>表彰は、５０ｍ自由形、５０ｍ背泳ぎ、５０ｍ平泳ぎ、５０ｍバタフライ、１００ｍ自由形、１００ｍバタフライ、</t>
  </si>
  <si>
    <t>必ず、表彰待機場所に残って下さい。</t>
  </si>
  <si>
    <t>各クラブが責任を持って徹底して下さい。ご協力、宜しくお願い致します。</t>
  </si>
  <si>
    <t>【表彰式】　</t>
  </si>
  <si>
    <t>予定時間</t>
  </si>
  <si>
    <t>表彰</t>
  </si>
  <si>
    <t>表彰</t>
  </si>
  <si>
    <t>表彰・競技終了予定</t>
  </si>
  <si>
    <t>ク  　 ラ 　  ブ  　 名</t>
  </si>
  <si>
    <t>略　　　称</t>
  </si>
  <si>
    <t>参加人数</t>
  </si>
  <si>
    <t>参加種目別</t>
  </si>
  <si>
    <t>混合</t>
  </si>
  <si>
    <t>プログラム</t>
  </si>
  <si>
    <t>男</t>
  </si>
  <si>
    <t>女</t>
  </si>
  <si>
    <t>合 計</t>
  </si>
  <si>
    <t>部数</t>
  </si>
  <si>
    <t>エリエールスポーツクラブ</t>
  </si>
  <si>
    <t>エリエールSC</t>
  </si>
  <si>
    <t>ファイブテン新居浜</t>
  </si>
  <si>
    <t>ファイブテン</t>
  </si>
  <si>
    <t>西条スイミングクラブ</t>
  </si>
  <si>
    <t>西条ＳＣ</t>
  </si>
  <si>
    <t>瀬戸内温泉</t>
  </si>
  <si>
    <t>マコトスイミングクラブ双葉</t>
  </si>
  <si>
    <t>マコトSC双葉</t>
  </si>
  <si>
    <t>五百木スイミングクラブ</t>
  </si>
  <si>
    <t>五百木SC</t>
  </si>
  <si>
    <t>かしま道後</t>
  </si>
  <si>
    <t>かしま天山</t>
  </si>
  <si>
    <t>アズサスポーツ松山</t>
  </si>
  <si>
    <t>アズサ松山</t>
  </si>
  <si>
    <t>南海ドルフィンクラブ</t>
  </si>
  <si>
    <t>南海DC</t>
  </si>
  <si>
    <t>南海朝生田</t>
  </si>
  <si>
    <t>石原スポーツクラブ</t>
  </si>
  <si>
    <t>石原ＳＣ</t>
  </si>
  <si>
    <t>競泳塾Again</t>
  </si>
  <si>
    <t>八幡浜市民スポーツセンター</t>
  </si>
  <si>
    <t>八幡浜ＳＣ</t>
  </si>
  <si>
    <t>リー・ステーション</t>
  </si>
  <si>
    <t>リー保内</t>
  </si>
  <si>
    <t>クアＳＳ</t>
  </si>
  <si>
    <t>S&amp;F</t>
  </si>
  <si>
    <t>コミュニティー</t>
  </si>
  <si>
    <t>合　　　　　　　計</t>
  </si>
  <si>
    <t>フィッタ松山</t>
  </si>
  <si>
    <t>フィッタ重信</t>
  </si>
  <si>
    <t>配慮方、よろしくお願いします。</t>
  </si>
  <si>
    <t>リレー種目</t>
  </si>
  <si>
    <t>ﾌｧｲﾌﾞﾃﾝ東予</t>
  </si>
  <si>
    <t>Ｒｙｕｏｗ</t>
  </si>
  <si>
    <t>定刻に終われるよう各クラブのご協力をお願いします。</t>
  </si>
  <si>
    <t>グループ</t>
  </si>
  <si>
    <t>Ａ</t>
  </si>
  <si>
    <t>５０ｍ</t>
  </si>
  <si>
    <t>Ａ</t>
  </si>
  <si>
    <t>５０ｍ</t>
  </si>
  <si>
    <t>Ｂ</t>
  </si>
  <si>
    <t>Ｂ</t>
  </si>
  <si>
    <t>Ｃ</t>
  </si>
  <si>
    <t>Ｃ</t>
  </si>
  <si>
    <t>バタフライ</t>
  </si>
  <si>
    <t>バタフライ</t>
  </si>
  <si>
    <t>１００ｍ</t>
  </si>
  <si>
    <t>１００ｍ</t>
  </si>
  <si>
    <t>２００ｍ</t>
  </si>
  <si>
    <t>２００ｍ</t>
  </si>
  <si>
    <t>Ａ</t>
  </si>
  <si>
    <t>Ｂ</t>
  </si>
  <si>
    <t>Ｃ</t>
  </si>
  <si>
    <t>グループ</t>
  </si>
  <si>
    <t>Ｂ</t>
  </si>
  <si>
    <t>Ｃ</t>
  </si>
  <si>
    <t>愛媛県スイミングクラブ協会競技水泳委員長　　福島　孝志</t>
  </si>
  <si>
    <t xml:space="preserve"> </t>
  </si>
  <si>
    <t>　</t>
  </si>
  <si>
    <t>ファイブテン東予</t>
  </si>
  <si>
    <t>ﾌｧｲﾌﾞﾃﾝ東予</t>
  </si>
  <si>
    <t>瀬戸内温泉スイミング</t>
  </si>
  <si>
    <t>フィッタ新居浜</t>
  </si>
  <si>
    <t>フィッタ川之江</t>
  </si>
  <si>
    <t>Ｚ－ｕｐ</t>
  </si>
  <si>
    <t>フィッタキッズスクール松山</t>
  </si>
  <si>
    <t>フィッタ松山</t>
  </si>
  <si>
    <t>フィッタキッズスクール重信</t>
  </si>
  <si>
    <t>フィッタ重信</t>
  </si>
  <si>
    <t>フィッタキッズスクール松前</t>
  </si>
  <si>
    <t>コナミスポーツクラブ松山</t>
  </si>
  <si>
    <t>コナミ松山</t>
  </si>
  <si>
    <t>Ｒｙｕｏｗスイミングスクール</t>
  </si>
  <si>
    <t>　</t>
  </si>
  <si>
    <t>　</t>
  </si>
  <si>
    <t>スタートリストが愛媛県ＳＣ協会のホームページに掲載されています。</t>
  </si>
  <si>
    <r>
      <t>M</t>
    </r>
    <r>
      <rPr>
        <sz val="11"/>
        <rFont val="ＭＳ Ｐゴシック"/>
        <family val="3"/>
      </rPr>
      <t>ESSA</t>
    </r>
  </si>
  <si>
    <t>　</t>
  </si>
  <si>
    <t>　</t>
  </si>
  <si>
    <t>予</t>
  </si>
  <si>
    <t>フィッタ川之江</t>
  </si>
  <si>
    <t>東</t>
  </si>
  <si>
    <t>中</t>
  </si>
  <si>
    <t>ファイブテン新居浜</t>
  </si>
  <si>
    <r>
      <t>エリエールS</t>
    </r>
    <r>
      <rPr>
        <sz val="11"/>
        <rFont val="ＭＳ Ｐゴシック"/>
        <family val="3"/>
      </rPr>
      <t>RT</t>
    </r>
  </si>
  <si>
    <t>　サブプールは、飛び込み禁止。また、開会式の間は使用禁止です。</t>
  </si>
  <si>
    <r>
      <t>エンジョイスポーツＺ－u</t>
    </r>
    <r>
      <rPr>
        <sz val="11"/>
        <rFont val="ＭＳ Ｐゴシック"/>
        <family val="3"/>
      </rPr>
      <t>p</t>
    </r>
  </si>
  <si>
    <t>瀬温泉</t>
  </si>
  <si>
    <t>南海</t>
  </si>
  <si>
    <t>えいしスイミングクラブ砥部</t>
  </si>
  <si>
    <t>もーにスイミングスクール</t>
  </si>
  <si>
    <t>えいしスイミングクラブ北条</t>
  </si>
  <si>
    <t>MESSA・ＩＭ</t>
  </si>
  <si>
    <t>ＭＥＳＳＡ・ＩＭ</t>
  </si>
  <si>
    <t>伊予スイミングクラブ</t>
  </si>
  <si>
    <t>伊予ＳＣ</t>
  </si>
  <si>
    <t>フィッタエミフル松前</t>
  </si>
  <si>
    <t>ＭＧ瀬戸内</t>
  </si>
  <si>
    <t>ＭＧ双葉</t>
  </si>
  <si>
    <t>えいしＳＣ砥部</t>
  </si>
  <si>
    <t>えいしＳＣ北条</t>
  </si>
  <si>
    <t>モーニＳＳ</t>
  </si>
  <si>
    <t>八幡浜</t>
  </si>
  <si>
    <t>エリエール</t>
  </si>
  <si>
    <t>西条</t>
  </si>
  <si>
    <t>五百木</t>
  </si>
  <si>
    <t>石原　</t>
  </si>
  <si>
    <t>北条</t>
  </si>
  <si>
    <t>砥部</t>
  </si>
  <si>
    <t>4×50Ｍ</t>
  </si>
  <si>
    <t>フリーリレー</t>
  </si>
  <si>
    <t>準決勝</t>
  </si>
  <si>
    <t>4×50m</t>
  </si>
  <si>
    <t>4×50m</t>
  </si>
  <si>
    <t>4×50m</t>
  </si>
  <si>
    <t>決勝へ</t>
  </si>
  <si>
    <t xml:space="preserve"> </t>
  </si>
  <si>
    <t>選手入り口は南側：坊ちゃん球場側　　</t>
  </si>
  <si>
    <t>　　9：30　　　　　競技終了予定　16：06　予定</t>
  </si>
  <si>
    <t>参加クラブのスクールバスはプール前北第3駐車場へ、大会役員は別紙公園北第２駐車場において下さい。</t>
  </si>
  <si>
    <t>　選手  7：50　　</t>
  </si>
  <si>
    <t>中予　　　8:00～8：30</t>
  </si>
  <si>
    <t>東南予　8：30～9：00</t>
  </si>
  <si>
    <t>公式スタート</t>
  </si>
  <si>
    <t>8：15～</t>
  </si>
  <si>
    <t>8：45～</t>
  </si>
  <si>
    <t>全レーン予定</t>
  </si>
  <si>
    <r>
      <t>２００ｍ個人メドレー、混合リレーの終了後に行います。</t>
    </r>
    <r>
      <rPr>
        <b/>
        <sz val="11"/>
        <color indexed="10"/>
        <rFont val="ＭＳ Ｐゴシック"/>
        <family val="3"/>
      </rPr>
      <t>１～3位の表彰</t>
    </r>
    <r>
      <rPr>
        <sz val="11"/>
        <rFont val="ＭＳ Ｐゴシック"/>
        <family val="3"/>
      </rPr>
      <t>を行いますので、決勝レース後、</t>
    </r>
  </si>
  <si>
    <t>愛媛県スイミングクラブ協会小学生選手権水泳競技大会</t>
  </si>
  <si>
    <t>フィッタキッズスクール吉田</t>
  </si>
  <si>
    <t>フィッタ吉田</t>
  </si>
  <si>
    <t>朝倉スイムチーム</t>
  </si>
  <si>
    <t>AST</t>
  </si>
  <si>
    <t>2020年度愛媛県スイミングクラブ協会小学生選手権水泳競技大会参加クラブ一覧表</t>
  </si>
  <si>
    <t>南</t>
  </si>
  <si>
    <t>　9：10</t>
  </si>
  <si>
    <t>フィ松</t>
  </si>
  <si>
    <t>エミフル</t>
  </si>
  <si>
    <t>ファイブ新</t>
  </si>
  <si>
    <t>朝倉</t>
  </si>
  <si>
    <t>　</t>
  </si>
  <si>
    <t>エミフル</t>
  </si>
  <si>
    <t>コナミ</t>
  </si>
  <si>
    <t>アズサ</t>
  </si>
  <si>
    <t>保内</t>
  </si>
  <si>
    <t>もーに</t>
  </si>
  <si>
    <t xml:space="preserve"> </t>
  </si>
  <si>
    <t>エミフル</t>
  </si>
  <si>
    <t>アズサ</t>
  </si>
  <si>
    <t>アズサ　</t>
  </si>
  <si>
    <t>　</t>
  </si>
  <si>
    <t>重信</t>
  </si>
  <si>
    <t>施設側の要望により、灰色部分の座席の使用は不可です。（荷物を置くことは可能）</t>
  </si>
  <si>
    <t>川之江</t>
  </si>
  <si>
    <t xml:space="preserve"> </t>
  </si>
  <si>
    <t xml:space="preserve"> YouTube　　　　撮影席</t>
  </si>
  <si>
    <t>プールサイド</t>
  </si>
  <si>
    <t xml:space="preserve">重信 </t>
  </si>
  <si>
    <t>重信</t>
  </si>
  <si>
    <t>石原</t>
  </si>
  <si>
    <t>コナミ</t>
  </si>
  <si>
    <t>コナミ</t>
  </si>
  <si>
    <t>アズサ</t>
  </si>
  <si>
    <t>ME・Im　</t>
  </si>
  <si>
    <t>ME・IM</t>
  </si>
  <si>
    <t>伊予</t>
  </si>
  <si>
    <t>アゲイン</t>
  </si>
  <si>
    <t>東予　</t>
  </si>
  <si>
    <t>西条　</t>
  </si>
  <si>
    <t>双葉</t>
  </si>
  <si>
    <t>双葉　</t>
  </si>
  <si>
    <t>瀬温泉</t>
  </si>
  <si>
    <t>エリエール　</t>
  </si>
  <si>
    <t>エリエール</t>
  </si>
  <si>
    <t>エリエール</t>
  </si>
  <si>
    <t>エリエール</t>
  </si>
  <si>
    <t>Z-Up　</t>
  </si>
  <si>
    <t>Z-UP</t>
  </si>
  <si>
    <t>Z-up</t>
  </si>
  <si>
    <t>フィ新</t>
  </si>
  <si>
    <t>Ryuow　</t>
  </si>
  <si>
    <t>吉田　</t>
  </si>
  <si>
    <t>吉田</t>
  </si>
  <si>
    <t>MESSA</t>
  </si>
  <si>
    <t>MESSA</t>
  </si>
  <si>
    <t>今大会は、参加クラブ29クラブ　参加数350名　延種目595種目　リレー24種目となりました。</t>
  </si>
  <si>
    <t>準決勝・決勝がある大会ですので競技運営が大変厳しい大会になります。</t>
  </si>
  <si>
    <t>　17：00　予定</t>
  </si>
  <si>
    <t>本大会終了後、各クラブは必ず写真入り賞状（4～８位）を持って帰ってください。</t>
  </si>
  <si>
    <t>閉会式終了時間は１7時15分を予定しています。遠方クラブにはご迷惑をお掛けしますが選手への</t>
  </si>
  <si>
    <t>ストレッチスペース（場所取り禁止）</t>
  </si>
  <si>
    <t>招集所　</t>
  </si>
  <si>
    <t>通常</t>
  </si>
  <si>
    <t>エレベータ</t>
  </si>
  <si>
    <t>サブプール</t>
  </si>
  <si>
    <t>　</t>
  </si>
  <si>
    <t>サブプール</t>
  </si>
  <si>
    <t xml:space="preserve"> </t>
  </si>
  <si>
    <t>使用不可</t>
  </si>
  <si>
    <t>　　　　　　　　</t>
  </si>
  <si>
    <t>ホール側から</t>
  </si>
  <si>
    <t>更衣室入口</t>
  </si>
  <si>
    <t>出入り禁止</t>
  </si>
  <si>
    <t xml:space="preserve"> </t>
  </si>
  <si>
    <t xml:space="preserve"> </t>
  </si>
  <si>
    <t>表彰者　　待機場</t>
  </si>
  <si>
    <t>表彰場所</t>
  </si>
  <si>
    <t>※東南予の200ｍ個人メドレーに出場する選手は、8：00～のアップを認めます。</t>
  </si>
  <si>
    <t>愛媛県スイミングクラブ協会　小学生選手権水泳競技大会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</si>
</sst>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gge&quot;年&quot;m&quot;月&quot;d&quot;日&quot;;@"/>
    <numFmt numFmtId="178" formatCode="&quot;（&quot;aaa&quot;）&quot;"/>
    <numFmt numFmtId="179" formatCode="m&quot;月&quot;d&quot;日&quot;;@"/>
    <numFmt numFmtId="180" formatCode="#,##0&quot;円&quot;"/>
    <numFmt numFmtId="181" formatCode="yyyy&quot;年&quot;"/>
    <numFmt numFmtId="182" formatCode="&quot;第&quot;0&quot;回愛媛県ＣＡＴＶカップ水泳競技大会&quot;"/>
    <numFmt numFmtId="183" formatCode="0_ "/>
  </numFmts>
  <fonts count="67">
    <font>
      <sz val="11"/>
      <name val="ＭＳ Ｐゴシック"/>
      <family val="3"/>
    </font>
    <font>
      <sz val="6"/>
      <name val="ＭＳ Ｐゴシック"/>
      <family val="3"/>
    </font>
    <font>
      <sz val="16"/>
      <name val="ＭＳ Ｐゴシック"/>
      <family val="3"/>
    </font>
    <font>
      <sz val="18"/>
      <name val="ＭＳ Ｐゴシック"/>
      <family val="3"/>
    </font>
    <font>
      <sz val="14"/>
      <name val="ＭＳ Ｐゴシック"/>
      <family val="3"/>
    </font>
    <font>
      <sz val="12"/>
      <name val="ＭＳ Ｐゴシック"/>
      <family val="3"/>
    </font>
    <font>
      <sz val="24"/>
      <name val="ＭＳ Ｐゴシック"/>
      <family val="3"/>
    </font>
    <font>
      <sz val="10"/>
      <name val="ＭＳ Ｐゴシック"/>
      <family val="3"/>
    </font>
    <font>
      <b/>
      <sz val="11"/>
      <name val="ＭＳ Ｐゴシック"/>
      <family val="3"/>
    </font>
    <font>
      <sz val="9"/>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2"/>
      <color indexed="10"/>
      <name val="ＭＳ Ｐゴシック"/>
      <family val="3"/>
    </font>
    <font>
      <sz val="11"/>
      <name val="ＭＳ Ｐ明朝"/>
      <family val="1"/>
    </font>
    <font>
      <sz val="14"/>
      <name val="ＭＳ Ｐ明朝"/>
      <family val="1"/>
    </font>
    <font>
      <b/>
      <sz val="14"/>
      <name val="ＭＳ Ｐ明朝"/>
      <family val="1"/>
    </font>
    <font>
      <b/>
      <sz val="14"/>
      <name val="ＭＳ Ｐゴシック"/>
      <family val="3"/>
    </font>
    <font>
      <b/>
      <sz val="11"/>
      <color indexed="10"/>
      <name val="ＭＳ Ｐゴシック"/>
      <family val="3"/>
    </font>
    <font>
      <sz val="12"/>
      <name val="ＭＳ Ｐ明朝"/>
      <family val="1"/>
    </font>
    <font>
      <sz val="6"/>
      <name val="ＭＳ Ｐ明朝"/>
      <family val="1"/>
    </font>
    <font>
      <sz val="5"/>
      <name val="ＭＳ Ｐ明朝"/>
      <family val="1"/>
    </font>
    <font>
      <sz val="36"/>
      <name val="ＭＳ Ｐゴシック"/>
      <family val="3"/>
    </font>
    <font>
      <sz val="16"/>
      <name val="ＭＳ Ｐ明朝"/>
      <family val="1"/>
    </font>
    <font>
      <sz val="10"/>
      <name val="ＭＳ Ｐ明朝"/>
      <family val="1"/>
    </font>
    <font>
      <sz val="11"/>
      <color indexed="10"/>
      <name val="ＭＳ Ｐゴシック"/>
      <family val="3"/>
    </font>
    <font>
      <sz val="4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明朝"/>
      <family val="1"/>
    </font>
    <font>
      <sz val="20"/>
      <color indexed="10"/>
      <name val="ＭＳ Ｐゴシック"/>
      <family val="3"/>
    </font>
    <font>
      <b/>
      <sz val="4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20"/>
      <color rgb="FFFF0000"/>
      <name val="ＭＳ Ｐ明朝"/>
      <family val="1"/>
    </font>
    <font>
      <sz val="20"/>
      <color rgb="FFFF0000"/>
      <name val="ＭＳ Ｐゴシック"/>
      <family val="3"/>
    </font>
    <font>
      <b/>
      <sz val="48"/>
      <color rgb="FFFF000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15"/>
        <bgColor indexed="64"/>
      </patternFill>
    </fill>
    <fill>
      <patternFill patternType="solid">
        <fgColor indexed="22"/>
        <bgColor indexed="64"/>
      </patternFill>
    </fill>
    <fill>
      <patternFill patternType="solid">
        <fgColor indexed="40"/>
        <bgColor indexed="64"/>
      </patternFill>
    </fill>
    <fill>
      <patternFill patternType="solid">
        <fgColor rgb="FFCCFFCC"/>
        <bgColor indexed="64"/>
      </patternFill>
    </fill>
    <fill>
      <patternFill patternType="solid">
        <fgColor indexed="46"/>
        <bgColor indexed="64"/>
      </patternFill>
    </fill>
    <fill>
      <patternFill patternType="solid">
        <fgColor rgb="FFFFCCFF"/>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medium"/>
    </border>
    <border>
      <left style="medium"/>
      <right style="thin"/>
      <top style="thin"/>
      <bottom>
        <color indexed="63"/>
      </botto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1" fillId="31" borderId="4" applyNumberFormat="0" applyAlignment="0" applyProtection="0"/>
    <xf numFmtId="0" fontId="0" fillId="0" borderId="0">
      <alignment/>
      <protection/>
    </xf>
    <xf numFmtId="0" fontId="12" fillId="0" borderId="0" applyNumberFormat="0" applyFill="0" applyBorder="0" applyAlignment="0" applyProtection="0"/>
    <xf numFmtId="0" fontId="62" fillId="32" borderId="0" applyNumberFormat="0" applyBorder="0" applyAlignment="0" applyProtection="0"/>
  </cellStyleXfs>
  <cellXfs count="346">
    <xf numFmtId="0" fontId="0" fillId="0" borderId="0" xfId="0" applyAlignment="1">
      <alignment vertical="center"/>
    </xf>
    <xf numFmtId="32" fontId="0" fillId="0" borderId="0" xfId="0" applyNumberFormat="1" applyAlignment="1">
      <alignment vertical="center"/>
    </xf>
    <xf numFmtId="20" fontId="0" fillId="0" borderId="0" xfId="0" applyNumberForma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Fill="1" applyAlignment="1">
      <alignment vertical="center"/>
    </xf>
    <xf numFmtId="33" fontId="7" fillId="0" borderId="0" xfId="0" applyNumberFormat="1" applyFont="1" applyAlignment="1">
      <alignment vertical="center"/>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0" xfId="0" applyAlignment="1">
      <alignment horizontal="right" vertical="center"/>
    </xf>
    <xf numFmtId="0" fontId="0" fillId="0" borderId="0" xfId="0" applyFill="1" applyAlignment="1">
      <alignment horizontal="center"/>
    </xf>
    <xf numFmtId="0" fontId="9" fillId="0" borderId="0" xfId="0" applyFont="1" applyFill="1" applyAlignment="1">
      <alignment vertical="center"/>
    </xf>
    <xf numFmtId="0" fontId="6" fillId="0" borderId="0" xfId="0" applyFont="1" applyFill="1" applyBorder="1" applyAlignment="1">
      <alignment vertical="center"/>
    </xf>
    <xf numFmtId="0" fontId="4" fillId="0" borderId="0" xfId="0" applyFont="1" applyAlignment="1">
      <alignment/>
    </xf>
    <xf numFmtId="0" fontId="0" fillId="0" borderId="10" xfId="0" applyBorder="1" applyAlignment="1">
      <alignment horizontal="right" vertical="center"/>
    </xf>
    <xf numFmtId="0" fontId="0" fillId="0" borderId="10" xfId="0" applyBorder="1" applyAlignment="1">
      <alignment vertical="center"/>
    </xf>
    <xf numFmtId="33" fontId="7" fillId="0" borderId="10" xfId="0" applyNumberFormat="1" applyFont="1" applyBorder="1" applyAlignment="1">
      <alignment vertical="center"/>
    </xf>
    <xf numFmtId="32" fontId="0" fillId="0" borderId="10" xfId="0" applyNumberFormat="1" applyBorder="1" applyAlignment="1">
      <alignment vertical="center"/>
    </xf>
    <xf numFmtId="20" fontId="0" fillId="0" borderId="10" xfId="0" applyNumberFormat="1" applyBorder="1" applyAlignment="1">
      <alignment vertical="center"/>
    </xf>
    <xf numFmtId="0" fontId="13" fillId="0" borderId="0" xfId="0" applyFont="1" applyAlignment="1">
      <alignment vertical="center"/>
    </xf>
    <xf numFmtId="0" fontId="0" fillId="0" borderId="0" xfId="62" applyBorder="1" applyAlignment="1">
      <alignment horizontal="center" vertical="center"/>
      <protection/>
    </xf>
    <xf numFmtId="0" fontId="0" fillId="0" borderId="0" xfId="62" applyAlignment="1">
      <alignment vertical="center"/>
      <protection/>
    </xf>
    <xf numFmtId="0" fontId="4" fillId="0" borderId="0" xfId="62" applyFont="1" applyAlignment="1">
      <alignment vertical="center"/>
      <protection/>
    </xf>
    <xf numFmtId="0" fontId="0" fillId="0" borderId="0" xfId="62" applyAlignment="1">
      <alignment horizontal="center" vertical="center" shrinkToFit="1"/>
      <protection/>
    </xf>
    <xf numFmtId="180" fontId="0" fillId="0" borderId="0" xfId="62" applyNumberFormat="1" applyAlignment="1">
      <alignment vertical="center"/>
      <protection/>
    </xf>
    <xf numFmtId="0" fontId="0" fillId="0" borderId="0" xfId="62" applyFill="1" applyAlignment="1">
      <alignment vertical="center"/>
      <protection/>
    </xf>
    <xf numFmtId="0" fontId="0" fillId="0" borderId="0" xfId="62" applyAlignment="1">
      <alignment horizontal="center" vertical="center"/>
      <protection/>
    </xf>
    <xf numFmtId="0" fontId="0" fillId="0" borderId="0" xfId="62" applyBorder="1" applyAlignment="1">
      <alignment vertical="center"/>
      <protection/>
    </xf>
    <xf numFmtId="0" fontId="14" fillId="0" borderId="0" xfId="0" applyFont="1" applyAlignment="1">
      <alignment horizontal="center" vertical="center"/>
    </xf>
    <xf numFmtId="0" fontId="14" fillId="0" borderId="0" xfId="0" applyFont="1" applyAlignment="1">
      <alignment horizontal="center" vertical="center" shrinkToFi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0" xfId="0" applyFont="1" applyAlignment="1">
      <alignment vertical="center"/>
    </xf>
    <xf numFmtId="0" fontId="14" fillId="0" borderId="0" xfId="0" applyFont="1" applyAlignment="1">
      <alignment vertical="center"/>
    </xf>
    <xf numFmtId="0" fontId="15" fillId="0" borderId="16" xfId="0" applyFont="1" applyBorder="1" applyAlignment="1">
      <alignment shrinkToFit="1"/>
    </xf>
    <xf numFmtId="0" fontId="14" fillId="0" borderId="10" xfId="0" applyFont="1" applyBorder="1" applyAlignment="1">
      <alignment horizontal="center"/>
    </xf>
    <xf numFmtId="0" fontId="15" fillId="0" borderId="16" xfId="0" applyFont="1" applyBorder="1" applyAlignment="1">
      <alignment/>
    </xf>
    <xf numFmtId="0" fontId="15" fillId="0" borderId="10" xfId="0" applyFont="1" applyBorder="1" applyAlignment="1">
      <alignment/>
    </xf>
    <xf numFmtId="0" fontId="15" fillId="0" borderId="10" xfId="0" applyFont="1" applyBorder="1" applyAlignment="1">
      <alignment horizontal="center"/>
    </xf>
    <xf numFmtId="9" fontId="15" fillId="0" borderId="10" xfId="0" applyNumberFormat="1" applyFont="1" applyBorder="1" applyAlignment="1">
      <alignment horizontal="center"/>
    </xf>
    <xf numFmtId="1" fontId="15" fillId="0" borderId="10" xfId="0" applyNumberFormat="1" applyFont="1" applyBorder="1" applyAlignment="1">
      <alignment horizontal="center"/>
    </xf>
    <xf numFmtId="0" fontId="14" fillId="0" borderId="17" xfId="62" applyFont="1" applyBorder="1" applyAlignment="1">
      <alignment vertical="center"/>
      <protection/>
    </xf>
    <xf numFmtId="0" fontId="14" fillId="0" borderId="10" xfId="0" applyFont="1" applyFill="1" applyBorder="1" applyAlignment="1">
      <alignment horizontal="center" vertical="center"/>
    </xf>
    <xf numFmtId="0" fontId="14" fillId="0" borderId="10" xfId="62" applyFont="1" applyBorder="1" applyAlignment="1">
      <alignment vertical="center"/>
      <protection/>
    </xf>
    <xf numFmtId="0" fontId="15" fillId="33" borderId="16" xfId="0" applyFont="1" applyFill="1" applyBorder="1" applyAlignment="1">
      <alignment shrinkToFit="1"/>
    </xf>
    <xf numFmtId="0" fontId="15" fillId="33" borderId="10" xfId="0" applyFont="1" applyFill="1" applyBorder="1" applyAlignment="1">
      <alignment horizontal="center"/>
    </xf>
    <xf numFmtId="9" fontId="15" fillId="33" borderId="10" xfId="0" applyNumberFormat="1" applyFont="1" applyFill="1" applyBorder="1" applyAlignment="1">
      <alignment horizontal="center"/>
    </xf>
    <xf numFmtId="1" fontId="15" fillId="33" borderId="10" xfId="0" applyNumberFormat="1" applyFont="1" applyFill="1" applyBorder="1" applyAlignment="1">
      <alignment horizontal="center"/>
    </xf>
    <xf numFmtId="0" fontId="15" fillId="0" borderId="10" xfId="0" applyFont="1" applyBorder="1" applyAlignment="1">
      <alignment shrinkToFit="1"/>
    </xf>
    <xf numFmtId="0" fontId="14" fillId="0" borderId="10" xfId="0" applyFont="1" applyBorder="1" applyAlignment="1">
      <alignment horizontal="center" vertical="center"/>
    </xf>
    <xf numFmtId="0" fontId="14" fillId="0" borderId="18" xfId="62" applyFont="1" applyBorder="1" applyAlignment="1">
      <alignment vertical="center"/>
      <protection/>
    </xf>
    <xf numFmtId="9" fontId="15" fillId="33" borderId="10" xfId="42" applyFont="1" applyFill="1" applyBorder="1" applyAlignment="1">
      <alignment horizontal="center"/>
    </xf>
    <xf numFmtId="1" fontId="14" fillId="0" borderId="0" xfId="0" applyNumberFormat="1" applyFont="1" applyAlignment="1">
      <alignment vertical="center"/>
    </xf>
    <xf numFmtId="0" fontId="15" fillId="33" borderId="19" xfId="0" applyFont="1" applyFill="1" applyBorder="1" applyAlignment="1">
      <alignment shrinkToFit="1"/>
    </xf>
    <xf numFmtId="1" fontId="14" fillId="0" borderId="0" xfId="0" applyNumberFormat="1" applyFont="1" applyAlignment="1">
      <alignment horizontal="center" vertical="center"/>
    </xf>
    <xf numFmtId="0" fontId="14" fillId="0" borderId="0" xfId="0" applyFont="1" applyFill="1" applyBorder="1" applyAlignment="1">
      <alignment vertical="center" shrinkToFit="1"/>
    </xf>
    <xf numFmtId="0" fontId="14" fillId="0" borderId="0" xfId="0" applyFont="1" applyBorder="1" applyAlignment="1">
      <alignment horizontal="center" vertical="center"/>
    </xf>
    <xf numFmtId="9" fontId="15" fillId="0" borderId="0" xfId="0" applyNumberFormat="1" applyFont="1" applyBorder="1" applyAlignment="1">
      <alignment horizontal="center"/>
    </xf>
    <xf numFmtId="1" fontId="15" fillId="0" borderId="0" xfId="0" applyNumberFormat="1" applyFont="1" applyBorder="1" applyAlignment="1">
      <alignment horizontal="center"/>
    </xf>
    <xf numFmtId="0" fontId="14" fillId="0" borderId="13" xfId="0" applyFont="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0" xfId="0" applyFont="1" applyFill="1" applyBorder="1" applyAlignment="1">
      <alignment horizontal="center" vertical="center"/>
    </xf>
    <xf numFmtId="1"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horizontal="center" shrinkToFit="1"/>
    </xf>
    <xf numFmtId="0" fontId="14" fillId="0" borderId="0" xfId="0" applyFont="1" applyFill="1" applyBorder="1" applyAlignment="1">
      <alignment horizontal="center"/>
    </xf>
    <xf numFmtId="0" fontId="15" fillId="0" borderId="0" xfId="0" applyFont="1" applyFill="1" applyBorder="1" applyAlignment="1">
      <alignment horizontal="center"/>
    </xf>
    <xf numFmtId="9" fontId="15" fillId="0" borderId="0" xfId="0" applyNumberFormat="1" applyFont="1" applyFill="1" applyBorder="1" applyAlignment="1">
      <alignment horizontal="center"/>
    </xf>
    <xf numFmtId="1" fontId="15" fillId="0" borderId="0" xfId="0" applyNumberFormat="1" applyFont="1" applyFill="1" applyBorder="1" applyAlignment="1">
      <alignment horizontal="center"/>
    </xf>
    <xf numFmtId="0" fontId="14" fillId="0" borderId="0" xfId="0" applyFont="1" applyAlignment="1">
      <alignment vertical="center" shrinkToFit="1"/>
    </xf>
    <xf numFmtId="0" fontId="3" fillId="0" borderId="0" xfId="0" applyFont="1" applyFill="1" applyAlignment="1">
      <alignment/>
    </xf>
    <xf numFmtId="0" fontId="3" fillId="0" borderId="0" xfId="0" applyFont="1" applyFill="1" applyAlignment="1">
      <alignment vertical="center"/>
    </xf>
    <xf numFmtId="0" fontId="0" fillId="0" borderId="20" xfId="62" applyBorder="1" applyAlignment="1">
      <alignment horizontal="center" vertical="center"/>
      <protection/>
    </xf>
    <xf numFmtId="0" fontId="0" fillId="0" borderId="21" xfId="62" applyBorder="1" applyAlignment="1">
      <alignment vertical="center"/>
      <protection/>
    </xf>
    <xf numFmtId="0" fontId="0" fillId="0" borderId="21" xfId="62" applyBorder="1" applyAlignment="1">
      <alignment horizontal="center" vertical="center"/>
      <protection/>
    </xf>
    <xf numFmtId="49" fontId="0" fillId="0" borderId="0" xfId="62" applyNumberFormat="1" applyBorder="1" applyAlignment="1">
      <alignment vertical="center"/>
      <protection/>
    </xf>
    <xf numFmtId="0" fontId="0" fillId="0" borderId="0" xfId="62" applyBorder="1" applyAlignment="1">
      <alignment horizontal="center" vertical="center" shrinkToFit="1"/>
      <protection/>
    </xf>
    <xf numFmtId="180" fontId="0" fillId="0" borderId="0" xfId="62" applyNumberFormat="1" applyBorder="1" applyAlignment="1">
      <alignment vertical="center"/>
      <protection/>
    </xf>
    <xf numFmtId="0" fontId="0" fillId="0" borderId="0" xfId="62" applyFont="1" applyBorder="1" applyAlignment="1">
      <alignment vertical="center"/>
      <protection/>
    </xf>
    <xf numFmtId="0" fontId="0" fillId="0" borderId="0" xfId="62" applyFont="1" applyBorder="1" applyAlignment="1">
      <alignment horizontal="center" vertical="center"/>
      <protection/>
    </xf>
    <xf numFmtId="49" fontId="0" fillId="0" borderId="0" xfId="62" applyNumberFormat="1" applyBorder="1" applyAlignment="1">
      <alignment horizontal="center" vertical="center" shrinkToFit="1"/>
      <protection/>
    </xf>
    <xf numFmtId="0" fontId="0" fillId="0" borderId="0" xfId="62" applyBorder="1" applyAlignment="1">
      <alignment horizontal="right" vertical="center"/>
      <protection/>
    </xf>
    <xf numFmtId="6" fontId="0" fillId="0" borderId="0" xfId="60" applyFont="1" applyBorder="1" applyAlignment="1">
      <alignment vertical="center"/>
    </xf>
    <xf numFmtId="6" fontId="0" fillId="0" borderId="0" xfId="62" applyNumberFormat="1" applyBorder="1" applyAlignment="1">
      <alignment vertical="center"/>
      <protection/>
    </xf>
    <xf numFmtId="0" fontId="0" fillId="0" borderId="0" xfId="62" applyFont="1" applyBorder="1" applyAlignment="1">
      <alignment horizontal="center" vertical="center" wrapText="1" shrinkToFit="1"/>
      <protection/>
    </xf>
    <xf numFmtId="0" fontId="0" fillId="0" borderId="0" xfId="62" applyFont="1" applyBorder="1" applyAlignment="1">
      <alignment horizontal="center" vertical="center" shrinkToFit="1"/>
      <protection/>
    </xf>
    <xf numFmtId="0" fontId="0" fillId="0" borderId="10" xfId="0" applyFill="1" applyBorder="1" applyAlignment="1">
      <alignment horizontal="center" vertical="center"/>
    </xf>
    <xf numFmtId="0" fontId="0" fillId="0" borderId="10" xfId="0" applyFill="1" applyBorder="1" applyAlignment="1">
      <alignment horizontal="right" vertical="center"/>
    </xf>
    <xf numFmtId="0" fontId="0" fillId="0" borderId="10" xfId="0" applyFill="1" applyBorder="1" applyAlignment="1">
      <alignment vertical="center"/>
    </xf>
    <xf numFmtId="33" fontId="7" fillId="0" borderId="10" xfId="0" applyNumberFormat="1" applyFont="1" applyFill="1" applyBorder="1" applyAlignment="1">
      <alignment vertical="center"/>
    </xf>
    <xf numFmtId="32" fontId="0" fillId="0" borderId="10" xfId="0" applyNumberFormat="1" applyFill="1" applyBorder="1" applyAlignment="1">
      <alignment vertical="center"/>
    </xf>
    <xf numFmtId="0" fontId="0" fillId="0" borderId="22" xfId="0" applyBorder="1" applyAlignment="1">
      <alignment vertical="center"/>
    </xf>
    <xf numFmtId="0" fontId="0" fillId="0" borderId="18" xfId="62" applyBorder="1" applyAlignment="1">
      <alignment horizontal="center" vertical="center"/>
      <protection/>
    </xf>
    <xf numFmtId="0" fontId="0" fillId="0" borderId="23" xfId="62" applyBorder="1" applyAlignment="1">
      <alignment horizontal="center" vertical="center"/>
      <protection/>
    </xf>
    <xf numFmtId="0" fontId="0" fillId="0" borderId="18" xfId="62" applyBorder="1" applyAlignment="1">
      <alignment vertical="center"/>
      <protection/>
    </xf>
    <xf numFmtId="0" fontId="0" fillId="0" borderId="0" xfId="62" applyFill="1" applyBorder="1" applyAlignment="1">
      <alignment horizontal="center" vertical="center"/>
      <protection/>
    </xf>
    <xf numFmtId="0" fontId="0" fillId="0" borderId="0" xfId="0" applyFill="1" applyAlignment="1">
      <alignment horizontal="center" vertical="center"/>
    </xf>
    <xf numFmtId="0" fontId="0" fillId="0" borderId="24" xfId="0" applyFill="1" applyBorder="1" applyAlignment="1">
      <alignment vertical="center"/>
    </xf>
    <xf numFmtId="0" fontId="0" fillId="0" borderId="24" xfId="0" applyFill="1" applyBorder="1" applyAlignment="1">
      <alignment horizontal="center" vertical="center"/>
    </xf>
    <xf numFmtId="0" fontId="17" fillId="0" borderId="0" xfId="62" applyFont="1" applyFill="1" applyAlignment="1">
      <alignment vertical="center"/>
      <protection/>
    </xf>
    <xf numFmtId="0" fontId="8" fillId="0" borderId="0" xfId="62" applyFont="1" applyAlignment="1">
      <alignment vertical="center"/>
      <protection/>
    </xf>
    <xf numFmtId="0" fontId="0" fillId="0" borderId="0" xfId="0" applyFill="1" applyBorder="1" applyAlignment="1">
      <alignment/>
    </xf>
    <xf numFmtId="0" fontId="0" fillId="0" borderId="0" xfId="62" applyFill="1" applyAlignment="1">
      <alignment horizontal="center" vertical="center"/>
      <protection/>
    </xf>
    <xf numFmtId="32" fontId="0" fillId="0" borderId="10" xfId="0" applyNumberFormat="1" applyBorder="1" applyAlignment="1">
      <alignment horizontal="center" vertical="center"/>
    </xf>
    <xf numFmtId="0" fontId="0" fillId="0" borderId="10" xfId="0" applyBorder="1" applyAlignment="1">
      <alignment vertical="center" shrinkToFit="1"/>
    </xf>
    <xf numFmtId="0" fontId="0" fillId="0" borderId="10" xfId="0" applyBorder="1" applyAlignment="1">
      <alignment horizontal="center" vertical="center" shrinkToFit="1"/>
    </xf>
    <xf numFmtId="32" fontId="0" fillId="0" borderId="10" xfId="0" applyNumberFormat="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20" fontId="0" fillId="0" borderId="10" xfId="0" applyNumberFormat="1" applyFont="1" applyFill="1" applyBorder="1" applyAlignment="1">
      <alignment vertical="center"/>
    </xf>
    <xf numFmtId="32" fontId="0" fillId="0" borderId="16" xfId="0" applyNumberFormat="1" applyBorder="1" applyAlignment="1">
      <alignment vertical="center"/>
    </xf>
    <xf numFmtId="20" fontId="0" fillId="0" borderId="11" xfId="0" applyNumberFormat="1" applyBorder="1" applyAlignment="1">
      <alignment vertical="center"/>
    </xf>
    <xf numFmtId="32" fontId="0" fillId="0" borderId="10" xfId="0" applyNumberFormat="1" applyFill="1" applyBorder="1" applyAlignment="1">
      <alignment horizontal="center" vertical="center"/>
    </xf>
    <xf numFmtId="20" fontId="0" fillId="34" borderId="10" xfId="0" applyNumberFormat="1" applyFill="1" applyBorder="1" applyAlignment="1">
      <alignment vertical="center"/>
    </xf>
    <xf numFmtId="0" fontId="0" fillId="0" borderId="25" xfId="62" applyBorder="1" applyAlignment="1">
      <alignment horizontal="center" vertical="center"/>
      <protection/>
    </xf>
    <xf numFmtId="0" fontId="0" fillId="0" borderId="26" xfId="62" applyFont="1" applyBorder="1" applyAlignment="1">
      <alignment horizontal="center" vertical="center"/>
      <protection/>
    </xf>
    <xf numFmtId="0" fontId="0" fillId="0" borderId="26" xfId="62" applyFont="1" applyBorder="1" applyAlignment="1">
      <alignment horizontal="center" vertical="center"/>
      <protection/>
    </xf>
    <xf numFmtId="0" fontId="0" fillId="0" borderId="26" xfId="62" applyBorder="1" applyAlignment="1">
      <alignment horizontal="center" vertical="center"/>
      <protection/>
    </xf>
    <xf numFmtId="0" fontId="0" fillId="0" borderId="27" xfId="62" applyFont="1" applyBorder="1" applyAlignment="1">
      <alignment horizontal="center" vertical="center"/>
      <protection/>
    </xf>
    <xf numFmtId="0" fontId="0" fillId="0" borderId="26" xfId="0" applyBorder="1" applyAlignment="1">
      <alignment horizontal="center" vertical="center"/>
    </xf>
    <xf numFmtId="0" fontId="0" fillId="0" borderId="27" xfId="0" applyFill="1" applyBorder="1" applyAlignment="1">
      <alignment horizontal="center" vertical="center"/>
    </xf>
    <xf numFmtId="0" fontId="0" fillId="0" borderId="20" xfId="62" applyFill="1" applyBorder="1" applyAlignment="1">
      <alignment horizontal="center" vertical="center"/>
      <protection/>
    </xf>
    <xf numFmtId="0" fontId="0" fillId="0" borderId="21" xfId="62" applyFill="1" applyBorder="1" applyAlignment="1">
      <alignment vertical="center"/>
      <protection/>
    </xf>
    <xf numFmtId="0" fontId="0" fillId="0" borderId="21" xfId="62" applyFont="1" applyFill="1" applyBorder="1" applyAlignment="1">
      <alignment vertical="center"/>
      <protection/>
    </xf>
    <xf numFmtId="0" fontId="0" fillId="0" borderId="21" xfId="62" applyFill="1" applyBorder="1" applyAlignment="1">
      <alignment horizontal="center" vertical="center"/>
      <protection/>
    </xf>
    <xf numFmtId="0" fontId="0" fillId="0" borderId="28" xfId="62" applyFill="1" applyBorder="1" applyAlignment="1">
      <alignment horizontal="center" vertical="center"/>
      <protection/>
    </xf>
    <xf numFmtId="0" fontId="0" fillId="0" borderId="29" xfId="62" applyFill="1" applyBorder="1" applyAlignment="1">
      <alignment horizontal="center" vertical="center"/>
      <protection/>
    </xf>
    <xf numFmtId="0" fontId="0" fillId="0" borderId="10" xfId="62" applyFont="1" applyFill="1" applyBorder="1" applyAlignment="1">
      <alignment vertical="center"/>
      <protection/>
    </xf>
    <xf numFmtId="0" fontId="9" fillId="0" borderId="10" xfId="62" applyFont="1" applyFill="1" applyBorder="1" applyAlignment="1">
      <alignment vertical="center"/>
      <protection/>
    </xf>
    <xf numFmtId="0" fontId="0" fillId="0" borderId="10" xfId="62" applyFill="1" applyBorder="1" applyAlignment="1">
      <alignment horizontal="center" vertical="center"/>
      <protection/>
    </xf>
    <xf numFmtId="0" fontId="0" fillId="0" borderId="30" xfId="62" applyFill="1" applyBorder="1" applyAlignment="1">
      <alignment horizontal="center" vertical="center"/>
      <protection/>
    </xf>
    <xf numFmtId="0" fontId="0" fillId="0" borderId="10" xfId="62" applyFill="1" applyBorder="1" applyAlignment="1">
      <alignment vertical="center"/>
      <protection/>
    </xf>
    <xf numFmtId="183" fontId="0" fillId="0" borderId="10" xfId="62" applyNumberFormat="1" applyFill="1" applyBorder="1" applyAlignment="1">
      <alignment horizontal="center" vertical="center"/>
      <protection/>
    </xf>
    <xf numFmtId="0" fontId="0" fillId="0" borderId="23" xfId="62" applyFill="1" applyBorder="1" applyAlignment="1">
      <alignment horizontal="center" vertical="center"/>
      <protection/>
    </xf>
    <xf numFmtId="0" fontId="0" fillId="0" borderId="18" xfId="62" applyFont="1" applyFill="1" applyBorder="1" applyAlignment="1">
      <alignment vertical="center"/>
      <protection/>
    </xf>
    <xf numFmtId="0" fontId="0" fillId="0" borderId="18" xfId="62" applyFill="1" applyBorder="1" applyAlignment="1">
      <alignment horizontal="center" vertical="center"/>
      <protection/>
    </xf>
    <xf numFmtId="0" fontId="0" fillId="0" borderId="31" xfId="62" applyFill="1" applyBorder="1" applyAlignment="1">
      <alignment horizontal="center" vertical="center"/>
      <protection/>
    </xf>
    <xf numFmtId="0" fontId="0" fillId="0" borderId="21" xfId="62" applyFont="1" applyFill="1" applyBorder="1" applyAlignment="1">
      <alignment horizontal="left" vertical="center"/>
      <protection/>
    </xf>
    <xf numFmtId="0" fontId="0" fillId="0" borderId="30" xfId="62" applyFont="1" applyFill="1" applyBorder="1" applyAlignment="1">
      <alignment horizontal="center" vertical="center"/>
      <protection/>
    </xf>
    <xf numFmtId="0" fontId="0" fillId="0" borderId="30" xfId="0" applyFill="1" applyBorder="1" applyAlignment="1">
      <alignment horizontal="center" vertical="center"/>
    </xf>
    <xf numFmtId="0" fontId="0" fillId="0" borderId="32" xfId="62" applyFill="1" applyBorder="1" applyAlignment="1">
      <alignment horizontal="center" vertical="center"/>
      <protection/>
    </xf>
    <xf numFmtId="0" fontId="0" fillId="0" borderId="33" xfId="62" applyFont="1" applyFill="1" applyBorder="1" applyAlignment="1">
      <alignment vertical="center"/>
      <protection/>
    </xf>
    <xf numFmtId="0" fontId="0" fillId="0" borderId="33" xfId="62" applyFill="1" applyBorder="1" applyAlignment="1">
      <alignment horizontal="center" vertical="center"/>
      <protection/>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0" xfId="0" applyFill="1" applyAlignment="1">
      <alignment/>
    </xf>
    <xf numFmtId="0" fontId="2" fillId="0" borderId="0" xfId="0" applyFont="1" applyFill="1" applyBorder="1" applyAlignment="1">
      <alignment vertical="center"/>
    </xf>
    <xf numFmtId="0" fontId="19" fillId="35" borderId="20" xfId="0" applyFont="1" applyFill="1" applyBorder="1" applyAlignment="1">
      <alignment/>
    </xf>
    <xf numFmtId="0" fontId="20" fillId="0" borderId="21" xfId="0" applyFont="1" applyFill="1" applyBorder="1" applyAlignment="1">
      <alignment vertical="center" textRotation="255"/>
    </xf>
    <xf numFmtId="0" fontId="19" fillId="35" borderId="21" xfId="0" applyFont="1" applyFill="1" applyBorder="1" applyAlignment="1">
      <alignment/>
    </xf>
    <xf numFmtId="0" fontId="20" fillId="35" borderId="21" xfId="0" applyFont="1" applyFill="1" applyBorder="1" applyAlignment="1">
      <alignment vertical="center" textRotation="255"/>
    </xf>
    <xf numFmtId="0" fontId="20" fillId="0" borderId="28" xfId="0" applyFont="1" applyFill="1" applyBorder="1" applyAlignment="1">
      <alignment vertical="center" textRotation="255"/>
    </xf>
    <xf numFmtId="0" fontId="19" fillId="0" borderId="0" xfId="0" applyFont="1" applyFill="1" applyBorder="1" applyAlignment="1">
      <alignment/>
    </xf>
    <xf numFmtId="0" fontId="19" fillId="0" borderId="35" xfId="0" applyFont="1" applyFill="1" applyBorder="1" applyAlignment="1">
      <alignment/>
    </xf>
    <xf numFmtId="0" fontId="19" fillId="0" borderId="0" xfId="0" applyFont="1" applyFill="1" applyAlignment="1">
      <alignment/>
    </xf>
    <xf numFmtId="0" fontId="21" fillId="0" borderId="21" xfId="0" applyFont="1" applyFill="1" applyBorder="1" applyAlignment="1">
      <alignment vertical="center" textRotation="255"/>
    </xf>
    <xf numFmtId="0" fontId="21" fillId="0" borderId="28" xfId="0" applyFont="1" applyFill="1" applyBorder="1" applyAlignment="1">
      <alignment vertical="center" textRotation="255"/>
    </xf>
    <xf numFmtId="0" fontId="19" fillId="0" borderId="36" xfId="0" applyFont="1" applyFill="1" applyBorder="1" applyAlignment="1">
      <alignment/>
    </xf>
    <xf numFmtId="0" fontId="20" fillId="0" borderId="29" xfId="0" applyFont="1" applyFill="1" applyBorder="1" applyAlignment="1">
      <alignment vertical="center" textRotation="255"/>
    </xf>
    <xf numFmtId="0" fontId="19" fillId="35" borderId="10" xfId="0" applyFont="1" applyFill="1" applyBorder="1" applyAlignment="1">
      <alignment/>
    </xf>
    <xf numFmtId="0" fontId="20" fillId="0" borderId="10" xfId="0" applyFont="1" applyFill="1" applyBorder="1" applyAlignment="1">
      <alignment vertical="center" textRotation="255"/>
    </xf>
    <xf numFmtId="0" fontId="19" fillId="35" borderId="30" xfId="0" applyFont="1" applyFill="1" applyBorder="1" applyAlignment="1">
      <alignment/>
    </xf>
    <xf numFmtId="0" fontId="21" fillId="0" borderId="29" xfId="0" applyFont="1" applyFill="1" applyBorder="1" applyAlignment="1">
      <alignment vertical="center" textRotation="255"/>
    </xf>
    <xf numFmtId="0" fontId="21" fillId="0" borderId="10" xfId="0" applyFont="1" applyFill="1" applyBorder="1" applyAlignment="1">
      <alignment vertical="center" textRotation="255"/>
    </xf>
    <xf numFmtId="0" fontId="19" fillId="35" borderId="29" xfId="0" applyFont="1" applyFill="1" applyBorder="1" applyAlignment="1">
      <alignment/>
    </xf>
    <xf numFmtId="0" fontId="20" fillId="35" borderId="10" xfId="0" applyFont="1" applyFill="1" applyBorder="1" applyAlignment="1">
      <alignment vertical="center" textRotation="255"/>
    </xf>
    <xf numFmtId="0" fontId="20" fillId="0" borderId="30" xfId="0" applyFont="1" applyFill="1" applyBorder="1" applyAlignment="1">
      <alignment vertical="center" textRotation="255"/>
    </xf>
    <xf numFmtId="0" fontId="20" fillId="0" borderId="32" xfId="0" applyFont="1" applyFill="1" applyBorder="1" applyAlignment="1">
      <alignment vertical="center" textRotation="255"/>
    </xf>
    <xf numFmtId="0" fontId="20" fillId="0" borderId="0" xfId="0" applyFont="1" applyFill="1" applyBorder="1" applyAlignment="1">
      <alignment vertical="center" textRotation="255" shrinkToFit="1"/>
    </xf>
    <xf numFmtId="0" fontId="19" fillId="35" borderId="33" xfId="0" applyFont="1" applyFill="1" applyBorder="1" applyAlignment="1">
      <alignment/>
    </xf>
    <xf numFmtId="0" fontId="20" fillId="0" borderId="33" xfId="0" applyFont="1" applyFill="1" applyBorder="1" applyAlignment="1">
      <alignment vertical="center" textRotation="255"/>
    </xf>
    <xf numFmtId="0" fontId="19" fillId="35" borderId="34" xfId="0" applyFont="1" applyFill="1" applyBorder="1" applyAlignment="1">
      <alignment/>
    </xf>
    <xf numFmtId="0" fontId="15" fillId="0" borderId="0" xfId="0" applyFont="1" applyFill="1" applyBorder="1" applyAlignment="1">
      <alignment/>
    </xf>
    <xf numFmtId="0" fontId="15" fillId="0" borderId="37" xfId="0" applyFont="1" applyFill="1" applyBorder="1" applyAlignment="1">
      <alignment/>
    </xf>
    <xf numFmtId="0" fontId="14" fillId="0" borderId="0" xfId="0" applyFont="1" applyFill="1" applyBorder="1" applyAlignment="1">
      <alignment/>
    </xf>
    <xf numFmtId="0" fontId="14" fillId="0" borderId="0" xfId="0" applyFont="1" applyFill="1" applyAlignment="1">
      <alignment/>
    </xf>
    <xf numFmtId="0" fontId="1" fillId="0" borderId="0" xfId="0" applyFont="1" applyFill="1" applyBorder="1" applyAlignment="1">
      <alignment vertical="center" textRotation="255"/>
    </xf>
    <xf numFmtId="0" fontId="22" fillId="0" borderId="0" xfId="0" applyFont="1" applyFill="1" applyAlignment="1">
      <alignment horizontal="center" vertical="center"/>
    </xf>
    <xf numFmtId="0" fontId="23" fillId="0" borderId="0" xfId="0" applyFont="1" applyFill="1" applyBorder="1" applyAlignment="1">
      <alignment/>
    </xf>
    <xf numFmtId="0" fontId="23" fillId="0" borderId="0" xfId="0" applyFont="1" applyFill="1" applyAlignment="1">
      <alignment/>
    </xf>
    <xf numFmtId="0" fontId="22" fillId="0" borderId="0" xfId="0" applyFont="1" applyFill="1" applyBorder="1" applyAlignment="1">
      <alignment horizontal="center" vertical="center"/>
    </xf>
    <xf numFmtId="0" fontId="14" fillId="0" borderId="38" xfId="0" applyFont="1" applyFill="1" applyBorder="1" applyAlignment="1">
      <alignment/>
    </xf>
    <xf numFmtId="0" fontId="19" fillId="0" borderId="0" xfId="0" applyFont="1" applyFill="1" applyBorder="1" applyAlignment="1">
      <alignment vertical="center" shrinkToFit="1"/>
    </xf>
    <xf numFmtId="0" fontId="24" fillId="35" borderId="21" xfId="0" applyFont="1" applyFill="1" applyBorder="1" applyAlignment="1">
      <alignment horizontal="center" vertical="center"/>
    </xf>
    <xf numFmtId="0" fontId="7" fillId="35" borderId="21" xfId="0" applyFont="1" applyFill="1" applyBorder="1" applyAlignment="1">
      <alignment horizontal="center" vertical="center"/>
    </xf>
    <xf numFmtId="0" fontId="19" fillId="35" borderId="28" xfId="0" applyFont="1" applyFill="1" applyBorder="1" applyAlignment="1">
      <alignment/>
    </xf>
    <xf numFmtId="0" fontId="19" fillId="35" borderId="29" xfId="0" applyFont="1" applyFill="1" applyBorder="1" applyAlignment="1">
      <alignment horizontal="center" vertical="center"/>
    </xf>
    <xf numFmtId="0" fontId="0" fillId="35" borderId="10" xfId="0" applyFill="1" applyBorder="1" applyAlignment="1">
      <alignment horizontal="center" vertical="center"/>
    </xf>
    <xf numFmtId="0" fontId="0" fillId="35" borderId="30" xfId="0" applyFill="1" applyBorder="1" applyAlignment="1">
      <alignment horizontal="center" vertical="center"/>
    </xf>
    <xf numFmtId="0" fontId="19" fillId="35" borderId="32" xfId="0" applyFont="1" applyFill="1" applyBorder="1" applyAlignment="1">
      <alignment/>
    </xf>
    <xf numFmtId="0" fontId="20" fillId="35" borderId="33" xfId="0" applyFont="1" applyFill="1" applyBorder="1" applyAlignment="1">
      <alignment vertical="center" textRotation="255"/>
    </xf>
    <xf numFmtId="0" fontId="20" fillId="0" borderId="34" xfId="0" applyFont="1" applyFill="1" applyBorder="1" applyAlignment="1">
      <alignment vertical="center" textRotation="255"/>
    </xf>
    <xf numFmtId="0" fontId="19" fillId="0" borderId="0" xfId="0" applyFont="1" applyFill="1" applyBorder="1" applyAlignment="1">
      <alignment horizontal="center" vertical="center"/>
    </xf>
    <xf numFmtId="0" fontId="15" fillId="35" borderId="32" xfId="0" applyFont="1" applyFill="1" applyBorder="1" applyAlignment="1">
      <alignment/>
    </xf>
    <xf numFmtId="0" fontId="14" fillId="35" borderId="33" xfId="0" applyFont="1" applyFill="1" applyBorder="1" applyAlignment="1">
      <alignment horizontal="center" vertical="center"/>
    </xf>
    <xf numFmtId="0" fontId="0" fillId="35" borderId="33" xfId="0" applyFont="1" applyFill="1" applyBorder="1" applyAlignment="1">
      <alignment vertical="center"/>
    </xf>
    <xf numFmtId="0" fontId="7" fillId="35" borderId="34" xfId="0" applyFont="1" applyFill="1" applyBorder="1" applyAlignment="1">
      <alignment horizontal="center" vertical="center" textRotation="255"/>
    </xf>
    <xf numFmtId="0" fontId="19" fillId="0" borderId="39" xfId="0" applyFont="1"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9" fillId="0" borderId="0" xfId="0" applyFont="1" applyFill="1" applyAlignment="1">
      <alignment/>
    </xf>
    <xf numFmtId="0" fontId="0" fillId="0" borderId="16" xfId="0" applyBorder="1" applyAlignment="1">
      <alignment/>
    </xf>
    <xf numFmtId="0" fontId="0" fillId="0" borderId="36" xfId="0" applyBorder="1" applyAlignment="1">
      <alignment/>
    </xf>
    <xf numFmtId="0" fontId="0" fillId="0" borderId="40" xfId="0" applyBorder="1" applyAlignment="1">
      <alignment/>
    </xf>
    <xf numFmtId="0" fontId="0" fillId="0" borderId="0" xfId="0" applyBorder="1" applyAlignment="1">
      <alignment/>
    </xf>
    <xf numFmtId="0" fontId="0" fillId="36" borderId="12" xfId="0" applyFill="1" applyBorder="1" applyAlignment="1">
      <alignment/>
    </xf>
    <xf numFmtId="0" fontId="0" fillId="36" borderId="0" xfId="0" applyFill="1" applyBorder="1" applyAlignment="1">
      <alignment/>
    </xf>
    <xf numFmtId="0" fontId="0" fillId="0" borderId="41" xfId="0" applyFill="1" applyBorder="1" applyAlignment="1">
      <alignment/>
    </xf>
    <xf numFmtId="0" fontId="0" fillId="0" borderId="41" xfId="0" applyBorder="1" applyAlignment="1">
      <alignment/>
    </xf>
    <xf numFmtId="0" fontId="0" fillId="0" borderId="42" xfId="0" applyBorder="1" applyAlignment="1">
      <alignment/>
    </xf>
    <xf numFmtId="0" fontId="0" fillId="0" borderId="39" xfId="0" applyBorder="1" applyAlignment="1">
      <alignment/>
    </xf>
    <xf numFmtId="0" fontId="0" fillId="0" borderId="43" xfId="0" applyBorder="1" applyAlignment="1">
      <alignment/>
    </xf>
    <xf numFmtId="0" fontId="0" fillId="0" borderId="44" xfId="0" applyBorder="1" applyAlignment="1">
      <alignment/>
    </xf>
    <xf numFmtId="0" fontId="0" fillId="0" borderId="42" xfId="0" applyFill="1" applyBorder="1" applyAlignment="1">
      <alignment/>
    </xf>
    <xf numFmtId="0" fontId="0" fillId="0" borderId="12" xfId="0" applyFill="1" applyBorder="1" applyAlignment="1">
      <alignment/>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6"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12" xfId="0" applyFill="1" applyBorder="1" applyAlignment="1">
      <alignment horizontal="center" vertical="center" textRotation="255"/>
    </xf>
    <xf numFmtId="0" fontId="0" fillId="0" borderId="19" xfId="0" applyFill="1" applyBorder="1" applyAlignment="1">
      <alignment/>
    </xf>
    <xf numFmtId="0" fontId="0" fillId="0" borderId="39" xfId="0" applyFill="1" applyBorder="1" applyAlignment="1">
      <alignment/>
    </xf>
    <xf numFmtId="0" fontId="0" fillId="0" borderId="11" xfId="0" applyFill="1" applyBorder="1" applyAlignment="1">
      <alignment/>
    </xf>
    <xf numFmtId="0" fontId="8" fillId="1" borderId="0" xfId="0" applyFont="1" applyFill="1" applyAlignment="1">
      <alignment/>
    </xf>
    <xf numFmtId="0" fontId="8" fillId="1" borderId="0" xfId="0" applyFont="1" applyFill="1" applyBorder="1" applyAlignment="1">
      <alignment/>
    </xf>
    <xf numFmtId="0" fontId="0" fillId="0" borderId="12" xfId="0" applyBorder="1" applyAlignment="1">
      <alignment vertical="center"/>
    </xf>
    <xf numFmtId="0" fontId="0" fillId="0" borderId="19" xfId="0" applyBorder="1" applyAlignment="1">
      <alignment/>
    </xf>
    <xf numFmtId="0" fontId="0" fillId="0" borderId="19" xfId="0" applyBorder="1" applyAlignment="1">
      <alignment vertical="center"/>
    </xf>
    <xf numFmtId="0" fontId="0" fillId="0" borderId="39"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0" xfId="0" applyBorder="1" applyAlignment="1">
      <alignment horizontal="center"/>
    </xf>
    <xf numFmtId="0" fontId="0" fillId="0" borderId="0" xfId="0" applyAlignment="1">
      <alignment vertical="center"/>
    </xf>
    <xf numFmtId="0" fontId="0" fillId="0" borderId="45" xfId="0" applyBorder="1" applyAlignment="1">
      <alignment vertical="center"/>
    </xf>
    <xf numFmtId="0" fontId="0" fillId="0" borderId="46" xfId="0" applyBorder="1" applyAlignment="1">
      <alignment vertical="center"/>
    </xf>
    <xf numFmtId="0" fontId="63" fillId="0" borderId="39" xfId="0" applyFont="1" applyBorder="1" applyAlignment="1">
      <alignment/>
    </xf>
    <xf numFmtId="0" fontId="8" fillId="0" borderId="0" xfId="0" applyFont="1" applyBorder="1" applyAlignment="1">
      <alignment vertical="center"/>
    </xf>
    <xf numFmtId="0" fontId="0" fillId="37" borderId="41" xfId="0" applyFill="1" applyBorder="1" applyAlignment="1">
      <alignment vertical="center"/>
    </xf>
    <xf numFmtId="0" fontId="0" fillId="37" borderId="0" xfId="0" applyFill="1" applyBorder="1" applyAlignment="1">
      <alignment vertical="center"/>
    </xf>
    <xf numFmtId="0" fontId="0" fillId="37" borderId="11" xfId="0" applyFill="1" applyBorder="1" applyAlignment="1">
      <alignment vertical="center"/>
    </xf>
    <xf numFmtId="0" fontId="0" fillId="37" borderId="12" xfId="0" applyFill="1" applyBorder="1" applyAlignment="1">
      <alignment vertical="center"/>
    </xf>
    <xf numFmtId="0" fontId="0" fillId="0" borderId="43" xfId="0" applyFill="1" applyBorder="1" applyAlignment="1">
      <alignment/>
    </xf>
    <xf numFmtId="0" fontId="0" fillId="0" borderId="11" xfId="0" applyFill="1" applyBorder="1" applyAlignment="1">
      <alignment vertical="center"/>
    </xf>
    <xf numFmtId="0" fontId="25" fillId="0" borderId="0" xfId="0" applyFont="1" applyAlignment="1">
      <alignment/>
    </xf>
    <xf numFmtId="0" fontId="0" fillId="0" borderId="10" xfId="0" applyBorder="1" applyAlignment="1">
      <alignment horizontal="center"/>
    </xf>
    <xf numFmtId="0" fontId="63" fillId="0" borderId="0" xfId="0" applyFont="1" applyBorder="1" applyAlignment="1">
      <alignment/>
    </xf>
    <xf numFmtId="0" fontId="0" fillId="37" borderId="19" xfId="0" applyFill="1" applyBorder="1" applyAlignment="1">
      <alignment vertical="center"/>
    </xf>
    <xf numFmtId="0" fontId="0" fillId="37" borderId="39" xfId="0" applyFill="1" applyBorder="1" applyAlignment="1">
      <alignment vertical="center"/>
    </xf>
    <xf numFmtId="0" fontId="0" fillId="37" borderId="43" xfId="0" applyFill="1" applyBorder="1" applyAlignment="1">
      <alignment vertical="center"/>
    </xf>
    <xf numFmtId="0" fontId="0" fillId="0" borderId="16" xfId="0" applyFill="1" applyBorder="1" applyAlignment="1">
      <alignment/>
    </xf>
    <xf numFmtId="0" fontId="63" fillId="0" borderId="36" xfId="0" applyFont="1" applyFill="1" applyBorder="1" applyAlignment="1">
      <alignment/>
    </xf>
    <xf numFmtId="0" fontId="63" fillId="0" borderId="40" xfId="0" applyFont="1" applyFill="1" applyBorder="1" applyAlignment="1">
      <alignment/>
    </xf>
    <xf numFmtId="0" fontId="63" fillId="0" borderId="16" xfId="0" applyFont="1" applyFill="1" applyBorder="1" applyAlignment="1">
      <alignment/>
    </xf>
    <xf numFmtId="0" fontId="0" fillId="0" borderId="0" xfId="0" applyFill="1"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0" fillId="0" borderId="36" xfId="0" applyFill="1" applyBorder="1" applyAlignment="1">
      <alignment vertical="center"/>
    </xf>
    <xf numFmtId="0" fontId="0" fillId="0" borderId="40" xfId="0" applyFill="1" applyBorder="1" applyAlignment="1">
      <alignment vertical="center"/>
    </xf>
    <xf numFmtId="0" fontId="0" fillId="0" borderId="36" xfId="0" applyFill="1" applyBorder="1" applyAlignment="1">
      <alignment/>
    </xf>
    <xf numFmtId="181" fontId="0" fillId="0" borderId="0" xfId="0" applyNumberFormat="1" applyFill="1" applyAlignment="1">
      <alignment vertical="center"/>
    </xf>
    <xf numFmtId="177" fontId="5" fillId="0" borderId="0" xfId="0" applyNumberFormat="1" applyFont="1" applyFill="1" applyAlignment="1">
      <alignment vertical="center"/>
    </xf>
    <xf numFmtId="178" fontId="0" fillId="0" borderId="0" xfId="0" applyNumberFormat="1" applyFill="1" applyAlignment="1">
      <alignment horizontal="left" vertical="center"/>
    </xf>
    <xf numFmtId="0" fontId="8" fillId="0" borderId="0" xfId="0" applyFont="1" applyFill="1" applyAlignment="1">
      <alignment vertical="center"/>
    </xf>
    <xf numFmtId="0" fontId="0" fillId="0" borderId="0" xfId="0" applyFill="1" applyAlignment="1">
      <alignment horizontal="right" vertical="center"/>
    </xf>
    <xf numFmtId="0" fontId="0" fillId="0" borderId="0" xfId="0" applyFill="1" applyAlignment="1">
      <alignment vertical="center"/>
    </xf>
    <xf numFmtId="0" fontId="0" fillId="0" borderId="0" xfId="0" applyAlignment="1">
      <alignment vertical="center"/>
    </xf>
    <xf numFmtId="182" fontId="0" fillId="0" borderId="0" xfId="0" applyNumberFormat="1" applyFill="1" applyAlignment="1">
      <alignment horizontal="left" vertical="center"/>
    </xf>
    <xf numFmtId="0" fontId="9" fillId="0" borderId="39" xfId="0" applyFont="1" applyFill="1" applyBorder="1" applyAlignment="1">
      <alignment horizontal="center" vertical="center"/>
    </xf>
    <xf numFmtId="0" fontId="9" fillId="0" borderId="39" xfId="0" applyFont="1" applyBorder="1" applyAlignment="1">
      <alignment horizontal="center" vertical="center"/>
    </xf>
    <xf numFmtId="0" fontId="0" fillId="0" borderId="47" xfId="62" applyBorder="1" applyAlignment="1">
      <alignment horizontal="center" vertical="center"/>
      <protection/>
    </xf>
    <xf numFmtId="0" fontId="0" fillId="0" borderId="48" xfId="0" applyBorder="1" applyAlignment="1">
      <alignment horizontal="center" vertical="center"/>
    </xf>
    <xf numFmtId="0" fontId="0" fillId="0" borderId="49" xfId="0"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2" fillId="0" borderId="25"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0" xfId="0" applyFont="1" applyFill="1" applyBorder="1" applyAlignment="1">
      <alignment horizontal="center" vertical="center"/>
    </xf>
    <xf numFmtId="0" fontId="64" fillId="0" borderId="0" xfId="0" applyFont="1" applyFill="1" applyBorder="1" applyAlignment="1">
      <alignment horizontal="center" vertical="center"/>
    </xf>
    <xf numFmtId="0" fontId="65" fillId="0" borderId="0" xfId="0" applyFont="1" applyAlignment="1">
      <alignment horizontal="center" vertical="center"/>
    </xf>
    <xf numFmtId="0" fontId="65" fillId="0" borderId="38" xfId="0" applyFont="1" applyBorder="1" applyAlignment="1">
      <alignment horizontal="center" vertical="center"/>
    </xf>
    <xf numFmtId="0" fontId="24" fillId="35" borderId="51" xfId="0" applyFont="1" applyFill="1" applyBorder="1" applyAlignment="1">
      <alignment horizontal="center" vertical="center" wrapText="1"/>
    </xf>
    <xf numFmtId="0" fontId="0" fillId="0" borderId="36" xfId="0" applyBorder="1" applyAlignment="1">
      <alignment wrapText="1"/>
    </xf>
    <xf numFmtId="0" fontId="0" fillId="0" borderId="52" xfId="0" applyBorder="1" applyAlignment="1">
      <alignment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2" fillId="0" borderId="0" xfId="0" applyFont="1" applyFill="1" applyAlignment="1">
      <alignment horizontal="center"/>
    </xf>
    <xf numFmtId="0" fontId="7" fillId="38" borderId="44" xfId="0" applyFont="1" applyFill="1" applyBorder="1" applyAlignment="1">
      <alignment horizontal="center" vertical="center" wrapText="1"/>
    </xf>
    <xf numFmtId="0" fontId="7" fillId="38" borderId="41" xfId="0" applyFont="1" applyFill="1" applyBorder="1" applyAlignment="1">
      <alignment horizontal="center" vertical="center"/>
    </xf>
    <xf numFmtId="0" fontId="7" fillId="38" borderId="42" xfId="0" applyFont="1" applyFill="1" applyBorder="1" applyAlignment="1">
      <alignment horizontal="center" vertical="center"/>
    </xf>
    <xf numFmtId="0" fontId="7" fillId="38" borderId="19" xfId="0" applyFont="1" applyFill="1" applyBorder="1" applyAlignment="1">
      <alignment horizontal="center" vertical="center"/>
    </xf>
    <xf numFmtId="0" fontId="7" fillId="38" borderId="39" xfId="0" applyFont="1" applyFill="1" applyBorder="1" applyAlignment="1">
      <alignment horizontal="center" vertical="center"/>
    </xf>
    <xf numFmtId="0" fontId="7" fillId="38" borderId="43" xfId="0" applyFont="1" applyFill="1" applyBorder="1" applyAlignment="1">
      <alignment horizontal="center" vertical="center"/>
    </xf>
    <xf numFmtId="0" fontId="0" fillId="0" borderId="12" xfId="0" applyFill="1" applyBorder="1" applyAlignment="1">
      <alignment horizontal="center" vertical="center" textRotation="255"/>
    </xf>
    <xf numFmtId="0" fontId="0" fillId="0" borderId="41" xfId="0" applyBorder="1" applyAlignment="1">
      <alignment vertical="center" textRotation="255"/>
    </xf>
    <xf numFmtId="0" fontId="0" fillId="0" borderId="0" xfId="0" applyAlignment="1">
      <alignment vertical="center" textRotation="255"/>
    </xf>
    <xf numFmtId="0" fontId="0" fillId="0" borderId="39" xfId="0" applyBorder="1" applyAlignment="1">
      <alignment vertical="center" textRotation="255"/>
    </xf>
    <xf numFmtId="0" fontId="7" fillId="38" borderId="11" xfId="0" applyFont="1" applyFill="1" applyBorder="1" applyAlignment="1">
      <alignment horizontal="center" vertical="center"/>
    </xf>
    <xf numFmtId="0" fontId="7" fillId="38" borderId="0" xfId="0" applyFont="1" applyFill="1" applyBorder="1" applyAlignment="1">
      <alignment horizontal="center" vertical="center"/>
    </xf>
    <xf numFmtId="0" fontId="0" fillId="0" borderId="0" xfId="0" applyFill="1" applyBorder="1" applyAlignment="1">
      <alignment horizontal="center" vertical="center"/>
    </xf>
    <xf numFmtId="0" fontId="0" fillId="33" borderId="25" xfId="0" applyFill="1" applyBorder="1" applyAlignment="1">
      <alignment horizontal="center" vertical="center"/>
    </xf>
    <xf numFmtId="0" fontId="0" fillId="33" borderId="35" xfId="0" applyFill="1" applyBorder="1" applyAlignment="1">
      <alignment horizontal="center" vertical="center"/>
    </xf>
    <xf numFmtId="0" fontId="0" fillId="33" borderId="50" xfId="0" applyFill="1" applyBorder="1" applyAlignment="1">
      <alignment horizontal="center" vertical="center"/>
    </xf>
    <xf numFmtId="0" fontId="0" fillId="33" borderId="27" xfId="0" applyFill="1" applyBorder="1" applyAlignment="1">
      <alignment horizontal="center" vertical="center"/>
    </xf>
    <xf numFmtId="0" fontId="0" fillId="33" borderId="37" xfId="0" applyFill="1" applyBorder="1" applyAlignment="1">
      <alignment horizontal="center" vertical="center"/>
    </xf>
    <xf numFmtId="0" fontId="0" fillId="33" borderId="53" xfId="0" applyFill="1" applyBorder="1" applyAlignment="1">
      <alignment horizontal="center" vertical="center"/>
    </xf>
    <xf numFmtId="0" fontId="0" fillId="0" borderId="44"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9" xfId="0" applyFill="1" applyBorder="1" applyAlignment="1">
      <alignment horizontal="center" vertical="center"/>
    </xf>
    <xf numFmtId="0" fontId="0" fillId="0" borderId="39" xfId="0" applyFill="1" applyBorder="1" applyAlignment="1">
      <alignment horizontal="center" vertical="center"/>
    </xf>
    <xf numFmtId="0" fontId="0" fillId="0" borderId="43" xfId="0" applyFill="1" applyBorder="1" applyAlignment="1">
      <alignment horizontal="center" vertical="center"/>
    </xf>
    <xf numFmtId="0" fontId="0" fillId="0" borderId="44"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19" xfId="0" applyBorder="1" applyAlignment="1">
      <alignment horizontal="center"/>
    </xf>
    <xf numFmtId="0" fontId="0" fillId="0" borderId="39" xfId="0" applyBorder="1" applyAlignment="1">
      <alignment horizontal="center"/>
    </xf>
    <xf numFmtId="0" fontId="0" fillId="0" borderId="43" xfId="0" applyBorder="1" applyAlignment="1">
      <alignment horizontal="center"/>
    </xf>
    <xf numFmtId="0" fontId="0" fillId="39" borderId="44" xfId="0" applyFill="1" applyBorder="1" applyAlignment="1">
      <alignment horizontal="center" vertical="center" wrapText="1"/>
    </xf>
    <xf numFmtId="0" fontId="0" fillId="39" borderId="41" xfId="0" applyFill="1" applyBorder="1" applyAlignment="1">
      <alignment horizontal="center" vertical="center" wrapText="1"/>
    </xf>
    <xf numFmtId="0" fontId="0" fillId="39" borderId="42" xfId="0" applyFill="1" applyBorder="1" applyAlignment="1">
      <alignment horizontal="center" vertical="center" wrapText="1"/>
    </xf>
    <xf numFmtId="0" fontId="0" fillId="39" borderId="19" xfId="0" applyFill="1" applyBorder="1" applyAlignment="1">
      <alignment horizontal="center" vertical="center" wrapText="1"/>
    </xf>
    <xf numFmtId="0" fontId="0" fillId="39" borderId="39" xfId="0" applyFill="1" applyBorder="1" applyAlignment="1">
      <alignment horizontal="center" vertical="center" wrapText="1"/>
    </xf>
    <xf numFmtId="0" fontId="0" fillId="39" borderId="43" xfId="0" applyFill="1" applyBorder="1" applyAlignment="1">
      <alignment horizontal="center" vertical="center" wrapText="1"/>
    </xf>
    <xf numFmtId="0" fontId="66" fillId="0" borderId="36" xfId="0" applyFont="1" applyBorder="1" applyAlignment="1">
      <alignment horizontal="center" vertical="center"/>
    </xf>
    <xf numFmtId="0" fontId="26" fillId="0" borderId="36" xfId="0" applyFont="1" applyBorder="1" applyAlignment="1">
      <alignment horizontal="center" vertical="center"/>
    </xf>
    <xf numFmtId="0" fontId="0" fillId="40" borderId="0" xfId="0" applyFill="1" applyAlignment="1">
      <alignment horizontal="center" vertical="center"/>
    </xf>
    <xf numFmtId="0" fontId="0" fillId="41" borderId="41" xfId="0" applyFill="1" applyBorder="1" applyAlignment="1">
      <alignment horizontal="center" vertical="center"/>
    </xf>
    <xf numFmtId="0" fontId="0" fillId="41" borderId="39" xfId="0" applyFill="1" applyBorder="1" applyAlignment="1">
      <alignment horizontal="center" vertical="center"/>
    </xf>
    <xf numFmtId="0" fontId="0" fillId="0" borderId="11" xfId="0" applyFill="1" applyBorder="1" applyAlignment="1">
      <alignment horizontal="center" vertical="center" textRotation="255"/>
    </xf>
    <xf numFmtId="0" fontId="0" fillId="37" borderId="0" xfId="0" applyFill="1" applyBorder="1" applyAlignment="1">
      <alignment horizontal="center" vertical="top"/>
    </xf>
    <xf numFmtId="0" fontId="0" fillId="37" borderId="12" xfId="0" applyFill="1" applyBorder="1" applyAlignment="1">
      <alignment horizontal="center" vertical="top"/>
    </xf>
    <xf numFmtId="0" fontId="0" fillId="37" borderId="0"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Alignment="1">
      <alignment horizontal="center" vertical="center"/>
    </xf>
    <xf numFmtId="0" fontId="0" fillId="0" borderId="12" xfId="0"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133350</xdr:colOff>
      <xdr:row>19</xdr:row>
      <xdr:rowOff>161925</xdr:rowOff>
    </xdr:from>
    <xdr:to>
      <xdr:col>59</xdr:col>
      <xdr:colOff>66675</xdr:colOff>
      <xdr:row>24</xdr:row>
      <xdr:rowOff>28575</xdr:rowOff>
    </xdr:to>
    <xdr:sp>
      <xdr:nvSpPr>
        <xdr:cNvPr id="1" name="AutoShape 1"/>
        <xdr:cNvSpPr>
          <a:spLocks/>
        </xdr:cNvSpPr>
      </xdr:nvSpPr>
      <xdr:spPr>
        <a:xfrm>
          <a:off x="10820400" y="4867275"/>
          <a:ext cx="2028825" cy="11049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104775</xdr:colOff>
      <xdr:row>21</xdr:row>
      <xdr:rowOff>19050</xdr:rowOff>
    </xdr:from>
    <xdr:to>
      <xdr:col>45</xdr:col>
      <xdr:colOff>0</xdr:colOff>
      <xdr:row>24</xdr:row>
      <xdr:rowOff>38100</xdr:rowOff>
    </xdr:to>
    <xdr:sp>
      <xdr:nvSpPr>
        <xdr:cNvPr id="2" name="AutoShape 2"/>
        <xdr:cNvSpPr>
          <a:spLocks/>
        </xdr:cNvSpPr>
      </xdr:nvSpPr>
      <xdr:spPr>
        <a:xfrm>
          <a:off x="8067675" y="5219700"/>
          <a:ext cx="1781175" cy="76200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39</xdr:col>
      <xdr:colOff>114300</xdr:colOff>
      <xdr:row>18</xdr:row>
      <xdr:rowOff>57150</xdr:rowOff>
    </xdr:from>
    <xdr:to>
      <xdr:col>47</xdr:col>
      <xdr:colOff>152400</xdr:colOff>
      <xdr:row>22</xdr:row>
      <xdr:rowOff>76200</xdr:rowOff>
    </xdr:to>
    <xdr:sp>
      <xdr:nvSpPr>
        <xdr:cNvPr id="3" name="Oval 3"/>
        <xdr:cNvSpPr>
          <a:spLocks/>
        </xdr:cNvSpPr>
      </xdr:nvSpPr>
      <xdr:spPr>
        <a:xfrm rot="663208">
          <a:off x="8705850" y="4514850"/>
          <a:ext cx="1714500" cy="10096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9"/>
  <sheetViews>
    <sheetView zoomScalePageLayoutView="0" workbookViewId="0" topLeftCell="A1">
      <selection activeCell="L12" sqref="L12"/>
    </sheetView>
  </sheetViews>
  <sheetFormatPr defaultColWidth="9.00390625" defaultRowHeight="13.5"/>
  <cols>
    <col min="1" max="1" width="1.875" style="0" customWidth="1"/>
    <col min="2" max="2" width="10.25390625" style="0" customWidth="1"/>
    <col min="3" max="3" width="20.625" style="0" customWidth="1"/>
    <col min="4" max="4" width="15.375" style="0" bestFit="1" customWidth="1"/>
    <col min="11" max="11" width="2.25390625" style="0" customWidth="1"/>
  </cols>
  <sheetData>
    <row r="1" spans="2:9" ht="12.75">
      <c r="B1" s="267">
        <v>44220</v>
      </c>
      <c r="C1" s="274" t="s">
        <v>290</v>
      </c>
      <c r="D1" s="274"/>
      <c r="E1" s="273"/>
      <c r="F1" s="273"/>
      <c r="G1" s="273"/>
      <c r="H1" s="273"/>
      <c r="I1" s="5"/>
    </row>
    <row r="2" spans="2:9" ht="12.75">
      <c r="B2" s="5" t="s">
        <v>0</v>
      </c>
      <c r="C2" s="5"/>
      <c r="D2" s="5"/>
      <c r="E2" s="5"/>
      <c r="F2" s="5"/>
      <c r="G2" s="5"/>
      <c r="H2" s="5"/>
      <c r="I2" s="5"/>
    </row>
    <row r="3" spans="2:9" ht="12.75">
      <c r="B3" s="5"/>
      <c r="C3" s="5"/>
      <c r="D3" s="5"/>
      <c r="E3" s="5"/>
      <c r="F3" s="5"/>
      <c r="G3" s="5"/>
      <c r="H3" s="5"/>
      <c r="I3" s="5"/>
    </row>
    <row r="4" spans="2:9" ht="14.25">
      <c r="B4" s="5" t="s">
        <v>21</v>
      </c>
      <c r="C4" s="268">
        <f>B1</f>
        <v>44220</v>
      </c>
      <c r="D4" s="269">
        <f>WEEKDAY(C4)</f>
        <v>1</v>
      </c>
      <c r="E4" s="5"/>
      <c r="F4" s="5"/>
      <c r="G4" s="5"/>
      <c r="H4" s="5"/>
      <c r="I4" s="5"/>
    </row>
    <row r="5" spans="2:9" ht="12.75">
      <c r="B5" s="5" t="s">
        <v>22</v>
      </c>
      <c r="C5" s="5" t="s">
        <v>23</v>
      </c>
      <c r="D5" s="5"/>
      <c r="E5" s="5"/>
      <c r="F5" s="5"/>
      <c r="G5" s="5"/>
      <c r="H5" s="5"/>
      <c r="I5" s="5"/>
    </row>
    <row r="6" spans="2:9" ht="12.75">
      <c r="B6" s="5" t="s">
        <v>24</v>
      </c>
      <c r="C6" s="270" t="s">
        <v>202</v>
      </c>
      <c r="D6" s="270" t="s">
        <v>139</v>
      </c>
      <c r="E6" s="5"/>
      <c r="F6" s="5"/>
      <c r="G6" s="5"/>
      <c r="H6" s="5"/>
      <c r="I6" s="5"/>
    </row>
    <row r="7" spans="2:9" ht="12.75">
      <c r="B7" s="5" t="s">
        <v>25</v>
      </c>
      <c r="C7" s="5" t="s">
        <v>199</v>
      </c>
      <c r="D7" s="5"/>
      <c r="E7" s="5"/>
      <c r="F7" s="5"/>
      <c r="G7" s="5"/>
      <c r="H7" s="5"/>
      <c r="I7" s="5"/>
    </row>
    <row r="8" spans="2:9" ht="12.75">
      <c r="B8" s="5" t="s">
        <v>25</v>
      </c>
      <c r="C8" s="5" t="s">
        <v>26</v>
      </c>
      <c r="D8" s="5"/>
      <c r="E8" s="5"/>
      <c r="F8" s="5"/>
      <c r="G8" s="5"/>
      <c r="H8" s="5"/>
      <c r="I8" s="5"/>
    </row>
    <row r="9" spans="2:9" ht="12.75">
      <c r="B9" s="5" t="s">
        <v>27</v>
      </c>
      <c r="C9" s="5" t="s">
        <v>203</v>
      </c>
      <c r="D9" s="271" t="s">
        <v>205</v>
      </c>
      <c r="E9" s="5" t="s">
        <v>206</v>
      </c>
      <c r="F9" s="5" t="s">
        <v>208</v>
      </c>
      <c r="G9" s="5"/>
      <c r="H9" s="5"/>
      <c r="I9" s="5"/>
    </row>
    <row r="10" spans="2:9" ht="12.75">
      <c r="B10" s="5" t="s">
        <v>25</v>
      </c>
      <c r="C10" s="5" t="s">
        <v>204</v>
      </c>
      <c r="D10" s="271" t="s">
        <v>205</v>
      </c>
      <c r="E10" s="5" t="s">
        <v>207</v>
      </c>
      <c r="F10" s="5" t="s">
        <v>208</v>
      </c>
      <c r="G10" s="5"/>
      <c r="H10" s="5"/>
      <c r="I10" s="5"/>
    </row>
    <row r="11" spans="2:9" ht="12.75">
      <c r="B11" s="5" t="s">
        <v>25</v>
      </c>
      <c r="C11" s="272" t="s">
        <v>289</v>
      </c>
      <c r="D11" s="273"/>
      <c r="E11" s="273"/>
      <c r="F11" s="273"/>
      <c r="G11" s="273"/>
      <c r="H11" s="273"/>
      <c r="I11" s="273"/>
    </row>
    <row r="12" spans="2:9" ht="12.75">
      <c r="B12" s="5" t="s">
        <v>25</v>
      </c>
      <c r="C12" s="5" t="s">
        <v>140</v>
      </c>
      <c r="D12" s="5"/>
      <c r="E12" s="5"/>
      <c r="F12" s="5"/>
      <c r="G12" s="5"/>
      <c r="H12" s="5"/>
      <c r="I12" s="5"/>
    </row>
    <row r="13" spans="2:9" ht="12.75">
      <c r="B13" s="5" t="s">
        <v>25</v>
      </c>
      <c r="C13" s="5" t="s">
        <v>167</v>
      </c>
      <c r="D13" s="5"/>
      <c r="E13" s="5"/>
      <c r="F13" s="5"/>
      <c r="G13" s="5"/>
      <c r="H13" s="5"/>
      <c r="I13" s="5"/>
    </row>
    <row r="14" spans="2:9" ht="12.75">
      <c r="B14" s="5" t="s">
        <v>30</v>
      </c>
      <c r="C14" s="5" t="s">
        <v>217</v>
      </c>
      <c r="D14" s="5"/>
      <c r="E14" s="5"/>
      <c r="F14" s="5"/>
      <c r="G14" s="5"/>
      <c r="H14" s="5"/>
      <c r="I14" s="5"/>
    </row>
    <row r="15" spans="2:9" ht="12.75">
      <c r="B15" s="5" t="s">
        <v>28</v>
      </c>
      <c r="C15" s="5" t="s">
        <v>200</v>
      </c>
      <c r="D15" s="5"/>
      <c r="E15" s="5"/>
      <c r="F15" s="5"/>
      <c r="G15" s="5"/>
      <c r="H15" s="5"/>
      <c r="I15" s="5"/>
    </row>
    <row r="16" spans="2:9" ht="12.75">
      <c r="B16" s="5" t="s">
        <v>66</v>
      </c>
      <c r="C16" s="5"/>
      <c r="D16" s="5"/>
      <c r="E16" s="5"/>
      <c r="F16" s="5"/>
      <c r="G16" s="5"/>
      <c r="H16" s="5"/>
      <c r="I16" s="5"/>
    </row>
    <row r="17" spans="2:9" ht="12.75">
      <c r="B17" s="5" t="s">
        <v>63</v>
      </c>
      <c r="C17" s="5"/>
      <c r="D17" s="5"/>
      <c r="E17" s="5"/>
      <c r="F17" s="5"/>
      <c r="G17" s="5"/>
      <c r="H17" s="5"/>
      <c r="I17" s="5"/>
    </row>
    <row r="18" spans="2:9" ht="12.75">
      <c r="B18" s="5" t="s">
        <v>209</v>
      </c>
      <c r="C18" s="5"/>
      <c r="D18" s="5"/>
      <c r="E18" s="5"/>
      <c r="F18" s="5"/>
      <c r="G18" s="5"/>
      <c r="H18" s="5"/>
      <c r="I18" s="5"/>
    </row>
    <row r="19" spans="2:9" ht="12.75">
      <c r="B19" s="5" t="s">
        <v>64</v>
      </c>
      <c r="C19" s="5"/>
      <c r="D19" s="5"/>
      <c r="E19" s="5"/>
      <c r="F19" s="5"/>
      <c r="G19" s="5"/>
      <c r="H19" s="5"/>
      <c r="I19" s="5"/>
    </row>
    <row r="20" spans="2:9" ht="12.75">
      <c r="B20" s="5" t="s">
        <v>29</v>
      </c>
      <c r="C20" s="5" t="s">
        <v>269</v>
      </c>
      <c r="D20" s="5"/>
      <c r="E20" s="5"/>
      <c r="F20" s="5"/>
      <c r="G20" s="5"/>
      <c r="H20" s="5"/>
      <c r="I20" s="5"/>
    </row>
    <row r="21" spans="2:9" ht="12.75">
      <c r="B21" s="5" t="s">
        <v>1</v>
      </c>
      <c r="C21" s="5"/>
      <c r="D21" s="5"/>
      <c r="E21" s="5"/>
      <c r="F21" s="5"/>
      <c r="G21" s="5"/>
      <c r="H21" s="5"/>
      <c r="I21" s="5"/>
    </row>
    <row r="22" spans="1:10" ht="12.75">
      <c r="A22" t="s">
        <v>55</v>
      </c>
      <c r="B22" s="5" t="s">
        <v>267</v>
      </c>
      <c r="C22" s="5"/>
      <c r="D22" s="5"/>
      <c r="E22" s="5"/>
      <c r="F22" s="5"/>
      <c r="G22" s="5"/>
      <c r="H22" s="5"/>
      <c r="I22" s="5"/>
      <c r="J22" s="5"/>
    </row>
    <row r="23" spans="1:2" ht="12.75">
      <c r="A23" t="s">
        <v>56</v>
      </c>
      <c r="B23" t="s">
        <v>268</v>
      </c>
    </row>
    <row r="24" ht="12.75">
      <c r="B24" t="s">
        <v>116</v>
      </c>
    </row>
    <row r="25" spans="1:2" ht="21" customHeight="1">
      <c r="A25" t="s">
        <v>55</v>
      </c>
      <c r="B25" s="20" t="s">
        <v>270</v>
      </c>
    </row>
    <row r="26" spans="1:2" ht="12.75">
      <c r="A26" t="s">
        <v>56</v>
      </c>
      <c r="B26" t="s">
        <v>271</v>
      </c>
    </row>
    <row r="27" ht="12.75">
      <c r="B27" t="s">
        <v>112</v>
      </c>
    </row>
    <row r="28" spans="1:2" ht="12.75">
      <c r="A28" t="s">
        <v>55</v>
      </c>
      <c r="B28" t="s">
        <v>57</v>
      </c>
    </row>
    <row r="29" spans="1:2" ht="12.75">
      <c r="A29" t="s">
        <v>60</v>
      </c>
      <c r="B29" t="s">
        <v>61</v>
      </c>
    </row>
    <row r="30" ht="12.75">
      <c r="B30" t="s">
        <v>59</v>
      </c>
    </row>
    <row r="31" spans="1:2" ht="12.75">
      <c r="A31" t="s">
        <v>60</v>
      </c>
      <c r="B31" t="s">
        <v>62</v>
      </c>
    </row>
    <row r="32" spans="1:2" ht="12.75">
      <c r="A32" t="s">
        <v>55</v>
      </c>
      <c r="B32" t="s">
        <v>58</v>
      </c>
    </row>
    <row r="33" spans="1:2" ht="12.75">
      <c r="A33" t="s">
        <v>60</v>
      </c>
      <c r="B33" t="s">
        <v>157</v>
      </c>
    </row>
    <row r="34" ht="12.75">
      <c r="B34" t="s">
        <v>65</v>
      </c>
    </row>
    <row r="36" ht="12.75">
      <c r="B36" t="s">
        <v>138</v>
      </c>
    </row>
    <row r="38" ht="12.75">
      <c r="B38" t="s">
        <v>2</v>
      </c>
    </row>
    <row r="39" spans="1:2" ht="12.75">
      <c r="A39" t="s">
        <v>55</v>
      </c>
      <c r="B39" t="s">
        <v>201</v>
      </c>
    </row>
  </sheetData>
  <sheetProtection/>
  <mergeCells count="2">
    <mergeCell ref="C11:I11"/>
    <mergeCell ref="C1:H1"/>
  </mergeCells>
  <printOptions/>
  <pageMargins left="0.3937007874015748" right="0" top="0.1968503937007874" bottom="0.1968503937007874"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94"/>
  <sheetViews>
    <sheetView zoomScalePageLayoutView="0" workbookViewId="0" topLeftCell="A1">
      <selection activeCell="N43" sqref="N43"/>
    </sheetView>
  </sheetViews>
  <sheetFormatPr defaultColWidth="9.00390625" defaultRowHeight="19.5" customHeight="1"/>
  <cols>
    <col min="1" max="2" width="9.00390625" style="3" customWidth="1"/>
    <col min="3" max="3" width="6.375" style="3" customWidth="1"/>
    <col min="4" max="4" width="10.875" style="10" customWidth="1"/>
    <col min="5" max="5" width="14.125" style="0" customWidth="1"/>
    <col min="6" max="6" width="7.125" style="0" customWidth="1"/>
    <col min="7" max="7" width="11.25390625" style="3" customWidth="1"/>
    <col min="8" max="8" width="14.25390625" style="6" hidden="1" customWidth="1"/>
    <col min="9" max="9" width="8.50390625" style="0" hidden="1" customWidth="1"/>
    <col min="10" max="10" width="10.00390625" style="1" customWidth="1"/>
  </cols>
  <sheetData>
    <row r="1" spans="1:11" ht="19.5" customHeight="1">
      <c r="A1" s="275" t="s">
        <v>210</v>
      </c>
      <c r="B1" s="276"/>
      <c r="C1" s="276"/>
      <c r="D1" s="276"/>
      <c r="E1" s="276"/>
      <c r="F1" s="276"/>
      <c r="G1" s="276"/>
      <c r="H1" s="276"/>
      <c r="I1" s="276"/>
      <c r="J1" s="276"/>
      <c r="K1" s="14"/>
    </row>
    <row r="2" spans="1:11" ht="19.5" customHeight="1">
      <c r="A2" s="4" t="s">
        <v>4</v>
      </c>
      <c r="B2" s="4"/>
      <c r="C2" s="108" t="s">
        <v>117</v>
      </c>
      <c r="D2" s="15"/>
      <c r="E2" s="4" t="s">
        <v>5</v>
      </c>
      <c r="F2" s="16"/>
      <c r="G2" s="4" t="s">
        <v>6</v>
      </c>
      <c r="H2" s="17" t="s">
        <v>7</v>
      </c>
      <c r="I2" s="16"/>
      <c r="J2" s="106" t="s">
        <v>67</v>
      </c>
      <c r="K2" s="12" t="s">
        <v>139</v>
      </c>
    </row>
    <row r="3" spans="1:11" ht="19.5" customHeight="1">
      <c r="A3" s="4">
        <v>1</v>
      </c>
      <c r="B3" s="110" t="s">
        <v>8</v>
      </c>
      <c r="C3" s="110" t="s">
        <v>122</v>
      </c>
      <c r="D3" s="111" t="s">
        <v>130</v>
      </c>
      <c r="E3" s="112" t="s">
        <v>16</v>
      </c>
      <c r="F3" s="110" t="s">
        <v>193</v>
      </c>
      <c r="G3" s="110">
        <v>2</v>
      </c>
      <c r="H3" s="92">
        <v>0.002777777777777778</v>
      </c>
      <c r="I3" s="113">
        <f>G3*H3</f>
        <v>0.005555555555555556</v>
      </c>
      <c r="J3" s="18">
        <v>0.3888888888888889</v>
      </c>
      <c r="K3" s="12"/>
    </row>
    <row r="4" spans="1:11" ht="19.5" customHeight="1">
      <c r="A4" s="4">
        <v>2</v>
      </c>
      <c r="B4" s="110" t="s">
        <v>11</v>
      </c>
      <c r="C4" s="110" t="s">
        <v>123</v>
      </c>
      <c r="D4" s="111" t="s">
        <v>131</v>
      </c>
      <c r="E4" s="112" t="s">
        <v>16</v>
      </c>
      <c r="F4" s="110" t="s">
        <v>193</v>
      </c>
      <c r="G4" s="110">
        <v>2</v>
      </c>
      <c r="H4" s="92">
        <v>0.002777777777777778</v>
      </c>
      <c r="I4" s="113">
        <f>G4*H4</f>
        <v>0.005555555555555556</v>
      </c>
      <c r="J4" s="18">
        <f>J3+I3</f>
        <v>0.39444444444444443</v>
      </c>
      <c r="K4" s="12"/>
    </row>
    <row r="5" spans="1:11" ht="19.5" customHeight="1">
      <c r="A5" s="4">
        <v>3</v>
      </c>
      <c r="B5" s="110" t="s">
        <v>8</v>
      </c>
      <c r="C5" s="110" t="s">
        <v>124</v>
      </c>
      <c r="D5" s="111" t="s">
        <v>130</v>
      </c>
      <c r="E5" s="112" t="s">
        <v>16</v>
      </c>
      <c r="F5" s="110" t="s">
        <v>193</v>
      </c>
      <c r="G5" s="110">
        <v>2</v>
      </c>
      <c r="H5" s="92">
        <v>0.0026620370370370374</v>
      </c>
      <c r="I5" s="113">
        <f>G5*H5</f>
        <v>0.005324074074074075</v>
      </c>
      <c r="J5" s="18">
        <f>J4+I4</f>
        <v>0.39999999999999997</v>
      </c>
      <c r="K5" s="12"/>
    </row>
    <row r="6" spans="1:11" ht="19.5" customHeight="1">
      <c r="A6" s="4">
        <v>4</v>
      </c>
      <c r="B6" s="110" t="s">
        <v>11</v>
      </c>
      <c r="C6" s="110" t="s">
        <v>125</v>
      </c>
      <c r="D6" s="111" t="s">
        <v>131</v>
      </c>
      <c r="E6" s="112" t="s">
        <v>16</v>
      </c>
      <c r="F6" s="110" t="s">
        <v>193</v>
      </c>
      <c r="G6" s="110">
        <v>2</v>
      </c>
      <c r="H6" s="92">
        <v>0.0026620370370370374</v>
      </c>
      <c r="I6" s="113">
        <f>G6*H6</f>
        <v>0.005324074074074075</v>
      </c>
      <c r="J6" s="18">
        <f>J5+I5</f>
        <v>0.40532407407407406</v>
      </c>
      <c r="K6" s="12"/>
    </row>
    <row r="7" spans="1:11" ht="19.5" customHeight="1">
      <c r="A7" s="4"/>
      <c r="B7" s="110"/>
      <c r="C7" s="110"/>
      <c r="D7" s="111"/>
      <c r="E7" s="112"/>
      <c r="F7" s="110"/>
      <c r="G7" s="110"/>
      <c r="H7" s="92"/>
      <c r="I7" s="117">
        <v>0.006944444444444444</v>
      </c>
      <c r="J7" s="18"/>
      <c r="K7" s="12"/>
    </row>
    <row r="8" spans="1:10" ht="19.5" customHeight="1">
      <c r="A8" s="4">
        <v>5</v>
      </c>
      <c r="B8" s="110" t="s">
        <v>8</v>
      </c>
      <c r="C8" s="110" t="s">
        <v>118</v>
      </c>
      <c r="D8" s="111" t="s">
        <v>119</v>
      </c>
      <c r="E8" s="112" t="s">
        <v>9</v>
      </c>
      <c r="F8" s="110" t="s">
        <v>193</v>
      </c>
      <c r="G8" s="110">
        <v>2</v>
      </c>
      <c r="H8" s="92">
        <v>0.0009259259259259259</v>
      </c>
      <c r="I8" s="113">
        <f aca="true" t="shared" si="0" ref="I8:I49">G8*H8</f>
        <v>0.0018518518518518517</v>
      </c>
      <c r="J8" s="18">
        <f>J6+I6+I7</f>
        <v>0.41759259259259257</v>
      </c>
    </row>
    <row r="9" spans="1:10" ht="19.5" customHeight="1">
      <c r="A9" s="4">
        <v>6</v>
      </c>
      <c r="B9" s="110" t="s">
        <v>11</v>
      </c>
      <c r="C9" s="110" t="s">
        <v>120</v>
      </c>
      <c r="D9" s="111" t="s">
        <v>121</v>
      </c>
      <c r="E9" s="112" t="s">
        <v>9</v>
      </c>
      <c r="F9" s="110" t="s">
        <v>193</v>
      </c>
      <c r="G9" s="110">
        <v>2</v>
      </c>
      <c r="H9" s="92">
        <v>0.0009259259259259259</v>
      </c>
      <c r="I9" s="113">
        <f t="shared" si="0"/>
        <v>0.0018518518518518517</v>
      </c>
      <c r="J9" s="18">
        <f aca="true" t="shared" si="1" ref="J9:J49">J8+I8</f>
        <v>0.4194444444444444</v>
      </c>
    </row>
    <row r="10" spans="1:10" ht="19.5" customHeight="1">
      <c r="A10" s="4">
        <v>7</v>
      </c>
      <c r="B10" s="110" t="s">
        <v>8</v>
      </c>
      <c r="C10" s="110" t="s">
        <v>122</v>
      </c>
      <c r="D10" s="111" t="s">
        <v>119</v>
      </c>
      <c r="E10" s="112" t="s">
        <v>9</v>
      </c>
      <c r="F10" s="110" t="s">
        <v>193</v>
      </c>
      <c r="G10" s="110">
        <v>2</v>
      </c>
      <c r="H10" s="92">
        <v>0.0008101851851851852</v>
      </c>
      <c r="I10" s="113">
        <f t="shared" si="0"/>
        <v>0.0016203703703703703</v>
      </c>
      <c r="J10" s="18">
        <f t="shared" si="1"/>
        <v>0.4212962962962962</v>
      </c>
    </row>
    <row r="11" spans="1:11" ht="19.5" customHeight="1">
      <c r="A11" s="4">
        <v>8</v>
      </c>
      <c r="B11" s="110" t="s">
        <v>11</v>
      </c>
      <c r="C11" s="110" t="s">
        <v>123</v>
      </c>
      <c r="D11" s="111" t="s">
        <v>121</v>
      </c>
      <c r="E11" s="112" t="s">
        <v>9</v>
      </c>
      <c r="F11" s="110" t="s">
        <v>193</v>
      </c>
      <c r="G11" s="110">
        <v>2</v>
      </c>
      <c r="H11" s="92">
        <v>0.0008101851851851852</v>
      </c>
      <c r="I11" s="113">
        <f t="shared" si="0"/>
        <v>0.0016203703703703703</v>
      </c>
      <c r="J11" s="18">
        <f t="shared" si="1"/>
        <v>0.4229166666666666</v>
      </c>
      <c r="K11" s="5"/>
    </row>
    <row r="12" spans="1:10" ht="19.5" customHeight="1">
      <c r="A12" s="4">
        <v>9</v>
      </c>
      <c r="B12" s="110" t="s">
        <v>8</v>
      </c>
      <c r="C12" s="110" t="s">
        <v>124</v>
      </c>
      <c r="D12" s="111" t="s">
        <v>119</v>
      </c>
      <c r="E12" s="112" t="s">
        <v>9</v>
      </c>
      <c r="F12" s="110" t="s">
        <v>193</v>
      </c>
      <c r="G12" s="110">
        <v>3</v>
      </c>
      <c r="H12" s="92">
        <v>0.0006944444444444445</v>
      </c>
      <c r="I12" s="113">
        <f t="shared" si="0"/>
        <v>0.0020833333333333333</v>
      </c>
      <c r="J12" s="18">
        <f t="shared" si="1"/>
        <v>0.424537037037037</v>
      </c>
    </row>
    <row r="13" spans="1:10" ht="19.5" customHeight="1">
      <c r="A13" s="4">
        <v>10</v>
      </c>
      <c r="B13" s="110" t="s">
        <v>11</v>
      </c>
      <c r="C13" s="110" t="s">
        <v>125</v>
      </c>
      <c r="D13" s="111" t="s">
        <v>121</v>
      </c>
      <c r="E13" s="112" t="s">
        <v>9</v>
      </c>
      <c r="F13" s="110" t="s">
        <v>193</v>
      </c>
      <c r="G13" s="110">
        <v>2</v>
      </c>
      <c r="H13" s="92">
        <v>0.0006944444444444445</v>
      </c>
      <c r="I13" s="113">
        <f t="shared" si="0"/>
        <v>0.001388888888888889</v>
      </c>
      <c r="J13" s="18">
        <f t="shared" si="1"/>
        <v>0.4266203703703703</v>
      </c>
    </row>
    <row r="14" spans="1:10" ht="19.5" customHeight="1">
      <c r="A14" s="4"/>
      <c r="B14" s="110"/>
      <c r="C14" s="110"/>
      <c r="D14" s="111"/>
      <c r="E14" s="112"/>
      <c r="F14" s="110"/>
      <c r="G14" s="110"/>
      <c r="H14" s="92"/>
      <c r="I14" s="117">
        <v>0.006944444444444444</v>
      </c>
      <c r="J14" s="18"/>
    </row>
    <row r="15" spans="1:10" ht="19.5" customHeight="1">
      <c r="A15" s="4">
        <v>11</v>
      </c>
      <c r="B15" s="110" t="s">
        <v>8</v>
      </c>
      <c r="C15" s="110" t="s">
        <v>118</v>
      </c>
      <c r="D15" s="111" t="s">
        <v>12</v>
      </c>
      <c r="E15" s="112" t="s">
        <v>13</v>
      </c>
      <c r="F15" s="110" t="s">
        <v>193</v>
      </c>
      <c r="G15" s="110">
        <v>2</v>
      </c>
      <c r="H15" s="92">
        <v>0.0009259259259259259</v>
      </c>
      <c r="I15" s="113">
        <f t="shared" si="0"/>
        <v>0.0018518518518518517</v>
      </c>
      <c r="J15" s="18">
        <f>J13+I13+I14</f>
        <v>0.4349537037037036</v>
      </c>
    </row>
    <row r="16" spans="1:10" ht="19.5" customHeight="1">
      <c r="A16" s="4">
        <v>12</v>
      </c>
      <c r="B16" s="110" t="s">
        <v>11</v>
      </c>
      <c r="C16" s="110" t="s">
        <v>120</v>
      </c>
      <c r="D16" s="111" t="s">
        <v>12</v>
      </c>
      <c r="E16" s="112" t="s">
        <v>13</v>
      </c>
      <c r="F16" s="110" t="s">
        <v>193</v>
      </c>
      <c r="G16" s="110">
        <v>2</v>
      </c>
      <c r="H16" s="92">
        <v>0.0009259259259259259</v>
      </c>
      <c r="I16" s="113">
        <f t="shared" si="0"/>
        <v>0.0018518518518518517</v>
      </c>
      <c r="J16" s="18">
        <f t="shared" si="1"/>
        <v>0.43680555555555545</v>
      </c>
    </row>
    <row r="17" spans="1:10" ht="19.5" customHeight="1">
      <c r="A17" s="4">
        <v>13</v>
      </c>
      <c r="B17" s="110" t="s">
        <v>8</v>
      </c>
      <c r="C17" s="110" t="s">
        <v>122</v>
      </c>
      <c r="D17" s="111" t="s">
        <v>12</v>
      </c>
      <c r="E17" s="112" t="s">
        <v>13</v>
      </c>
      <c r="F17" s="110" t="s">
        <v>193</v>
      </c>
      <c r="G17" s="110">
        <v>2</v>
      </c>
      <c r="H17" s="92">
        <v>0.0008101851851851852</v>
      </c>
      <c r="I17" s="113">
        <f t="shared" si="0"/>
        <v>0.0016203703703703703</v>
      </c>
      <c r="J17" s="18">
        <f t="shared" si="1"/>
        <v>0.4386574074074073</v>
      </c>
    </row>
    <row r="18" spans="1:10" ht="19.5" customHeight="1">
      <c r="A18" s="4">
        <v>14</v>
      </c>
      <c r="B18" s="110" t="s">
        <v>11</v>
      </c>
      <c r="C18" s="110" t="s">
        <v>123</v>
      </c>
      <c r="D18" s="111" t="s">
        <v>12</v>
      </c>
      <c r="E18" s="112" t="s">
        <v>13</v>
      </c>
      <c r="F18" s="110" t="s">
        <v>193</v>
      </c>
      <c r="G18" s="110">
        <v>2</v>
      </c>
      <c r="H18" s="92">
        <v>0.0008101851851851852</v>
      </c>
      <c r="I18" s="113">
        <f t="shared" si="0"/>
        <v>0.0016203703703703703</v>
      </c>
      <c r="J18" s="18">
        <f t="shared" si="1"/>
        <v>0.44027777777777766</v>
      </c>
    </row>
    <row r="19" spans="1:10" ht="19.5" customHeight="1">
      <c r="A19" s="4">
        <v>15</v>
      </c>
      <c r="B19" s="110" t="s">
        <v>8</v>
      </c>
      <c r="C19" s="110" t="s">
        <v>124</v>
      </c>
      <c r="D19" s="111" t="s">
        <v>12</v>
      </c>
      <c r="E19" s="112" t="s">
        <v>13</v>
      </c>
      <c r="F19" s="110" t="s">
        <v>193</v>
      </c>
      <c r="G19" s="110">
        <v>2</v>
      </c>
      <c r="H19" s="92">
        <v>0.0006944444444444445</v>
      </c>
      <c r="I19" s="113">
        <f t="shared" si="0"/>
        <v>0.001388888888888889</v>
      </c>
      <c r="J19" s="18">
        <f t="shared" si="1"/>
        <v>0.44189814814814804</v>
      </c>
    </row>
    <row r="20" spans="1:10" ht="19.5" customHeight="1">
      <c r="A20" s="4">
        <v>16</v>
      </c>
      <c r="B20" s="110" t="s">
        <v>11</v>
      </c>
      <c r="C20" s="110" t="s">
        <v>125</v>
      </c>
      <c r="D20" s="111" t="s">
        <v>12</v>
      </c>
      <c r="E20" s="112" t="s">
        <v>13</v>
      </c>
      <c r="F20" s="110" t="s">
        <v>193</v>
      </c>
      <c r="G20" s="110">
        <v>2</v>
      </c>
      <c r="H20" s="92">
        <v>0.0006944444444444445</v>
      </c>
      <c r="I20" s="113">
        <f t="shared" si="0"/>
        <v>0.001388888888888889</v>
      </c>
      <c r="J20" s="18">
        <f t="shared" si="1"/>
        <v>0.4432870370370369</v>
      </c>
    </row>
    <row r="21" spans="1:10" ht="19.5" customHeight="1">
      <c r="A21" s="4"/>
      <c r="B21" s="110"/>
      <c r="C21" s="110"/>
      <c r="D21" s="111"/>
      <c r="E21" s="112"/>
      <c r="F21" s="110"/>
      <c r="G21" s="110"/>
      <c r="H21" s="92"/>
      <c r="I21" s="117">
        <v>0.006944444444444444</v>
      </c>
      <c r="J21" s="18"/>
    </row>
    <row r="22" spans="1:10" ht="19.5" customHeight="1">
      <c r="A22" s="4">
        <v>17</v>
      </c>
      <c r="B22" s="110" t="s">
        <v>8</v>
      </c>
      <c r="C22" s="110" t="s">
        <v>118</v>
      </c>
      <c r="D22" s="111" t="s">
        <v>12</v>
      </c>
      <c r="E22" s="112" t="s">
        <v>14</v>
      </c>
      <c r="F22" s="110" t="s">
        <v>193</v>
      </c>
      <c r="G22" s="110">
        <v>2</v>
      </c>
      <c r="H22" s="92">
        <v>0.0009259259259259259</v>
      </c>
      <c r="I22" s="113">
        <f t="shared" si="0"/>
        <v>0.0018518518518518517</v>
      </c>
      <c r="J22" s="18">
        <f>J20+I20+I21</f>
        <v>0.4516203703703702</v>
      </c>
    </row>
    <row r="23" spans="1:10" ht="19.5" customHeight="1">
      <c r="A23" s="4">
        <v>18</v>
      </c>
      <c r="B23" s="110" t="s">
        <v>11</v>
      </c>
      <c r="C23" s="110" t="s">
        <v>120</v>
      </c>
      <c r="D23" s="111" t="s">
        <v>12</v>
      </c>
      <c r="E23" s="112" t="s">
        <v>14</v>
      </c>
      <c r="F23" s="110" t="s">
        <v>193</v>
      </c>
      <c r="G23" s="110">
        <v>2</v>
      </c>
      <c r="H23" s="92">
        <v>0.0009259259259259259</v>
      </c>
      <c r="I23" s="113">
        <f t="shared" si="0"/>
        <v>0.0018518518518518517</v>
      </c>
      <c r="J23" s="18">
        <f t="shared" si="1"/>
        <v>0.45347222222222205</v>
      </c>
    </row>
    <row r="24" spans="1:10" ht="19.5" customHeight="1">
      <c r="A24" s="4">
        <v>19</v>
      </c>
      <c r="B24" s="110" t="s">
        <v>8</v>
      </c>
      <c r="C24" s="110" t="s">
        <v>122</v>
      </c>
      <c r="D24" s="111" t="s">
        <v>12</v>
      </c>
      <c r="E24" s="112" t="s">
        <v>14</v>
      </c>
      <c r="F24" s="110" t="s">
        <v>193</v>
      </c>
      <c r="G24" s="110">
        <v>2</v>
      </c>
      <c r="H24" s="92">
        <v>0.0008101851851851852</v>
      </c>
      <c r="I24" s="113">
        <f t="shared" si="0"/>
        <v>0.0016203703703703703</v>
      </c>
      <c r="J24" s="18">
        <f t="shared" si="1"/>
        <v>0.4553240740740739</v>
      </c>
    </row>
    <row r="25" spans="1:10" ht="19.5" customHeight="1">
      <c r="A25" s="4">
        <v>20</v>
      </c>
      <c r="B25" s="110" t="s">
        <v>11</v>
      </c>
      <c r="C25" s="110" t="s">
        <v>123</v>
      </c>
      <c r="D25" s="111" t="s">
        <v>12</v>
      </c>
      <c r="E25" s="112" t="s">
        <v>14</v>
      </c>
      <c r="F25" s="110" t="s">
        <v>193</v>
      </c>
      <c r="G25" s="110">
        <v>2</v>
      </c>
      <c r="H25" s="92">
        <v>0.0008101851851851852</v>
      </c>
      <c r="I25" s="113">
        <f t="shared" si="0"/>
        <v>0.0016203703703703703</v>
      </c>
      <c r="J25" s="18">
        <f t="shared" si="1"/>
        <v>0.45694444444444426</v>
      </c>
    </row>
    <row r="26" spans="1:10" ht="19.5" customHeight="1">
      <c r="A26" s="4">
        <v>21</v>
      </c>
      <c r="B26" s="110" t="s">
        <v>8</v>
      </c>
      <c r="C26" s="110" t="s">
        <v>124</v>
      </c>
      <c r="D26" s="111" t="s">
        <v>12</v>
      </c>
      <c r="E26" s="112" t="s">
        <v>14</v>
      </c>
      <c r="F26" s="110" t="s">
        <v>193</v>
      </c>
      <c r="G26" s="110">
        <v>2</v>
      </c>
      <c r="H26" s="92">
        <v>0.0006944444444444445</v>
      </c>
      <c r="I26" s="113">
        <f t="shared" si="0"/>
        <v>0.001388888888888889</v>
      </c>
      <c r="J26" s="18">
        <f t="shared" si="1"/>
        <v>0.45856481481481465</v>
      </c>
    </row>
    <row r="27" spans="1:10" ht="19.5" customHeight="1">
      <c r="A27" s="4">
        <v>22</v>
      </c>
      <c r="B27" s="110" t="s">
        <v>11</v>
      </c>
      <c r="C27" s="110" t="s">
        <v>125</v>
      </c>
      <c r="D27" s="111" t="s">
        <v>12</v>
      </c>
      <c r="E27" s="112" t="s">
        <v>14</v>
      </c>
      <c r="F27" s="110" t="s">
        <v>193</v>
      </c>
      <c r="G27" s="110">
        <v>2</v>
      </c>
      <c r="H27" s="92">
        <v>0.0006944444444444445</v>
      </c>
      <c r="I27" s="113">
        <f t="shared" si="0"/>
        <v>0.001388888888888889</v>
      </c>
      <c r="J27" s="18">
        <f t="shared" si="1"/>
        <v>0.45995370370370353</v>
      </c>
    </row>
    <row r="28" spans="1:10" ht="19.5" customHeight="1">
      <c r="A28" s="4"/>
      <c r="B28" s="110"/>
      <c r="C28" s="110"/>
      <c r="D28" s="111"/>
      <c r="E28" s="112"/>
      <c r="F28" s="110"/>
      <c r="G28" s="110"/>
      <c r="H28" s="92"/>
      <c r="I28" s="117">
        <v>0.006944444444444444</v>
      </c>
      <c r="J28" s="18"/>
    </row>
    <row r="29" spans="1:10" ht="19.5" customHeight="1">
      <c r="A29" s="4">
        <v>23</v>
      </c>
      <c r="B29" s="110" t="s">
        <v>8</v>
      </c>
      <c r="C29" s="110" t="s">
        <v>118</v>
      </c>
      <c r="D29" s="111" t="s">
        <v>12</v>
      </c>
      <c r="E29" s="112" t="s">
        <v>126</v>
      </c>
      <c r="F29" s="110" t="s">
        <v>193</v>
      </c>
      <c r="G29" s="110">
        <v>2</v>
      </c>
      <c r="H29" s="92">
        <v>0.0009259259259259259</v>
      </c>
      <c r="I29" s="113">
        <f t="shared" si="0"/>
        <v>0.0018518518518518517</v>
      </c>
      <c r="J29" s="93">
        <f>J27+I27+I28</f>
        <v>0.46828703703703684</v>
      </c>
    </row>
    <row r="30" spans="1:10" ht="19.5" customHeight="1">
      <c r="A30" s="4">
        <v>24</v>
      </c>
      <c r="B30" s="110" t="s">
        <v>11</v>
      </c>
      <c r="C30" s="110" t="s">
        <v>120</v>
      </c>
      <c r="D30" s="111" t="s">
        <v>12</v>
      </c>
      <c r="E30" s="112" t="s">
        <v>127</v>
      </c>
      <c r="F30" s="110" t="s">
        <v>193</v>
      </c>
      <c r="G30" s="110">
        <v>0</v>
      </c>
      <c r="H30" s="92">
        <v>0.0009259259259259259</v>
      </c>
      <c r="I30" s="113">
        <f t="shared" si="0"/>
        <v>0</v>
      </c>
      <c r="J30" s="116" t="s">
        <v>197</v>
      </c>
    </row>
    <row r="31" spans="1:10" ht="19.5" customHeight="1">
      <c r="A31" s="4">
        <v>25</v>
      </c>
      <c r="B31" s="110" t="s">
        <v>8</v>
      </c>
      <c r="C31" s="110" t="s">
        <v>122</v>
      </c>
      <c r="D31" s="111" t="s">
        <v>12</v>
      </c>
      <c r="E31" s="112" t="s">
        <v>126</v>
      </c>
      <c r="F31" s="110" t="s">
        <v>193</v>
      </c>
      <c r="G31" s="110">
        <v>2</v>
      </c>
      <c r="H31" s="92">
        <v>0.0008101851851851852</v>
      </c>
      <c r="I31" s="113">
        <f t="shared" si="0"/>
        <v>0.0016203703703703703</v>
      </c>
      <c r="J31" s="18">
        <f>J29+I29</f>
        <v>0.47013888888888866</v>
      </c>
    </row>
    <row r="32" spans="1:10" ht="19.5" customHeight="1">
      <c r="A32" s="4">
        <v>26</v>
      </c>
      <c r="B32" s="110" t="s">
        <v>11</v>
      </c>
      <c r="C32" s="110" t="s">
        <v>123</v>
      </c>
      <c r="D32" s="111" t="s">
        <v>12</v>
      </c>
      <c r="E32" s="112" t="s">
        <v>127</v>
      </c>
      <c r="F32" s="110" t="s">
        <v>193</v>
      </c>
      <c r="G32" s="110">
        <v>2</v>
      </c>
      <c r="H32" s="92">
        <v>0.0008101851851851852</v>
      </c>
      <c r="I32" s="113">
        <f t="shared" si="0"/>
        <v>0.0016203703703703703</v>
      </c>
      <c r="J32" s="18">
        <f t="shared" si="1"/>
        <v>0.47175925925925905</v>
      </c>
    </row>
    <row r="33" spans="1:10" ht="19.5" customHeight="1">
      <c r="A33" s="4">
        <v>27</v>
      </c>
      <c r="B33" s="110" t="s">
        <v>8</v>
      </c>
      <c r="C33" s="110" t="s">
        <v>124</v>
      </c>
      <c r="D33" s="111" t="s">
        <v>12</v>
      </c>
      <c r="E33" s="112" t="s">
        <v>126</v>
      </c>
      <c r="F33" s="110" t="s">
        <v>193</v>
      </c>
      <c r="G33" s="110">
        <v>2</v>
      </c>
      <c r="H33" s="92">
        <v>0.0006944444444444445</v>
      </c>
      <c r="I33" s="113">
        <f t="shared" si="0"/>
        <v>0.001388888888888889</v>
      </c>
      <c r="J33" s="18">
        <f t="shared" si="1"/>
        <v>0.47337962962962943</v>
      </c>
    </row>
    <row r="34" spans="1:10" ht="19.5" customHeight="1">
      <c r="A34" s="4">
        <v>28</v>
      </c>
      <c r="B34" s="110" t="s">
        <v>11</v>
      </c>
      <c r="C34" s="110" t="s">
        <v>125</v>
      </c>
      <c r="D34" s="111" t="s">
        <v>12</v>
      </c>
      <c r="E34" s="112" t="s">
        <v>127</v>
      </c>
      <c r="F34" s="110" t="s">
        <v>193</v>
      </c>
      <c r="G34" s="110">
        <v>2</v>
      </c>
      <c r="H34" s="92">
        <v>0.0006944444444444445</v>
      </c>
      <c r="I34" s="113">
        <f t="shared" si="0"/>
        <v>0.001388888888888889</v>
      </c>
      <c r="J34" s="18">
        <f t="shared" si="1"/>
        <v>0.4747685185185183</v>
      </c>
    </row>
    <row r="35" spans="1:10" ht="19.5" customHeight="1">
      <c r="A35" s="4"/>
      <c r="B35" s="110"/>
      <c r="C35" s="110"/>
      <c r="D35" s="111"/>
      <c r="E35" s="112"/>
      <c r="F35" s="110"/>
      <c r="G35" s="110"/>
      <c r="H35" s="92"/>
      <c r="I35" s="117">
        <v>0.006944444444444444</v>
      </c>
      <c r="J35" s="18"/>
    </row>
    <row r="36" spans="1:10" ht="19.5" customHeight="1">
      <c r="A36" s="4">
        <v>29</v>
      </c>
      <c r="B36" s="110" t="s">
        <v>8</v>
      </c>
      <c r="C36" s="110" t="s">
        <v>122</v>
      </c>
      <c r="D36" s="111" t="s">
        <v>128</v>
      </c>
      <c r="E36" s="112" t="s">
        <v>15</v>
      </c>
      <c r="F36" s="110" t="s">
        <v>193</v>
      </c>
      <c r="G36" s="110">
        <v>2</v>
      </c>
      <c r="H36" s="92">
        <v>0.001388888888888889</v>
      </c>
      <c r="I36" s="113">
        <f t="shared" si="0"/>
        <v>0.002777777777777778</v>
      </c>
      <c r="J36" s="93">
        <f>J34+I34+I35</f>
        <v>0.4831018518518516</v>
      </c>
    </row>
    <row r="37" spans="1:10" ht="19.5" customHeight="1">
      <c r="A37" s="4">
        <v>30</v>
      </c>
      <c r="B37" s="110" t="s">
        <v>11</v>
      </c>
      <c r="C37" s="110" t="s">
        <v>123</v>
      </c>
      <c r="D37" s="111" t="s">
        <v>129</v>
      </c>
      <c r="E37" s="112" t="s">
        <v>15</v>
      </c>
      <c r="F37" s="110" t="s">
        <v>193</v>
      </c>
      <c r="G37" s="110">
        <v>2</v>
      </c>
      <c r="H37" s="92">
        <v>0.001388888888888889</v>
      </c>
      <c r="I37" s="113">
        <f t="shared" si="0"/>
        <v>0.002777777777777778</v>
      </c>
      <c r="J37" s="93">
        <f t="shared" si="1"/>
        <v>0.4858796296296294</v>
      </c>
    </row>
    <row r="38" spans="1:11" ht="19.5" customHeight="1">
      <c r="A38" s="4">
        <v>31</v>
      </c>
      <c r="B38" s="110" t="s">
        <v>8</v>
      </c>
      <c r="C38" s="110" t="s">
        <v>124</v>
      </c>
      <c r="D38" s="111" t="s">
        <v>128</v>
      </c>
      <c r="E38" s="112" t="s">
        <v>15</v>
      </c>
      <c r="F38" s="110" t="s">
        <v>193</v>
      </c>
      <c r="G38" s="110">
        <v>2</v>
      </c>
      <c r="H38" s="92">
        <v>0.0012731481481481483</v>
      </c>
      <c r="I38" s="113">
        <f t="shared" si="0"/>
        <v>0.0025462962962962965</v>
      </c>
      <c r="J38" s="114">
        <f t="shared" si="1"/>
        <v>0.48865740740740715</v>
      </c>
      <c r="K38" s="115" t="s">
        <v>198</v>
      </c>
    </row>
    <row r="39" spans="1:10" ht="19.5" customHeight="1">
      <c r="A39" s="4">
        <v>32</v>
      </c>
      <c r="B39" s="110" t="s">
        <v>11</v>
      </c>
      <c r="C39" s="110" t="s">
        <v>125</v>
      </c>
      <c r="D39" s="111" t="s">
        <v>129</v>
      </c>
      <c r="E39" s="112" t="s">
        <v>15</v>
      </c>
      <c r="F39" s="110" t="s">
        <v>193</v>
      </c>
      <c r="G39" s="110">
        <v>2</v>
      </c>
      <c r="H39" s="92">
        <v>0.0012731481481481483</v>
      </c>
      <c r="I39" s="113">
        <f t="shared" si="0"/>
        <v>0.0025462962962962965</v>
      </c>
      <c r="J39" s="18">
        <f t="shared" si="1"/>
        <v>0.4912037037037035</v>
      </c>
    </row>
    <row r="40" spans="1:10" ht="19.5" customHeight="1">
      <c r="A40" s="4">
        <v>33</v>
      </c>
      <c r="B40" s="110" t="s">
        <v>8</v>
      </c>
      <c r="C40" s="110" t="s">
        <v>124</v>
      </c>
      <c r="D40" s="111" t="s">
        <v>128</v>
      </c>
      <c r="E40" s="112" t="s">
        <v>13</v>
      </c>
      <c r="F40" s="110" t="s">
        <v>193</v>
      </c>
      <c r="G40" s="110">
        <v>2</v>
      </c>
      <c r="H40" s="92">
        <v>0.001388888888888889</v>
      </c>
      <c r="I40" s="113">
        <f t="shared" si="0"/>
        <v>0.002777777777777778</v>
      </c>
      <c r="J40" s="18">
        <f>J39+I39</f>
        <v>0.4937499999999998</v>
      </c>
    </row>
    <row r="41" spans="1:10" ht="19.5" customHeight="1">
      <c r="A41" s="4">
        <v>34</v>
      </c>
      <c r="B41" s="110" t="s">
        <v>11</v>
      </c>
      <c r="C41" s="110" t="s">
        <v>125</v>
      </c>
      <c r="D41" s="111" t="s">
        <v>129</v>
      </c>
      <c r="E41" s="112" t="s">
        <v>13</v>
      </c>
      <c r="F41" s="110" t="s">
        <v>193</v>
      </c>
      <c r="G41" s="110">
        <v>2</v>
      </c>
      <c r="H41" s="92">
        <v>0.001388888888888889</v>
      </c>
      <c r="I41" s="113">
        <f t="shared" si="0"/>
        <v>0.002777777777777778</v>
      </c>
      <c r="J41" s="18">
        <f>J40+I40</f>
        <v>0.49652777777777757</v>
      </c>
    </row>
    <row r="42" spans="1:10" ht="19.5" customHeight="1">
      <c r="A42" s="4"/>
      <c r="B42" s="110"/>
      <c r="C42" s="110"/>
      <c r="D42" s="111"/>
      <c r="E42" s="112"/>
      <c r="F42" s="110"/>
      <c r="G42" s="110"/>
      <c r="H42" s="92"/>
      <c r="I42" s="117">
        <v>0.006944444444444444</v>
      </c>
      <c r="J42" s="18"/>
    </row>
    <row r="43" spans="1:10" ht="19.5" customHeight="1">
      <c r="A43" s="4">
        <v>35</v>
      </c>
      <c r="B43" s="110" t="s">
        <v>8</v>
      </c>
      <c r="C43" s="110" t="s">
        <v>124</v>
      </c>
      <c r="D43" s="111" t="s">
        <v>128</v>
      </c>
      <c r="E43" s="112" t="s">
        <v>14</v>
      </c>
      <c r="F43" s="110" t="s">
        <v>193</v>
      </c>
      <c r="G43" s="110">
        <v>2</v>
      </c>
      <c r="H43" s="92">
        <v>0.001388888888888889</v>
      </c>
      <c r="I43" s="113">
        <f t="shared" si="0"/>
        <v>0.002777777777777778</v>
      </c>
      <c r="J43" s="18">
        <f>J41+I41+I42</f>
        <v>0.5062499999999998</v>
      </c>
    </row>
    <row r="44" spans="1:10" ht="19.5" customHeight="1">
      <c r="A44" s="4">
        <v>36</v>
      </c>
      <c r="B44" s="110" t="s">
        <v>11</v>
      </c>
      <c r="C44" s="110" t="s">
        <v>125</v>
      </c>
      <c r="D44" s="111" t="s">
        <v>129</v>
      </c>
      <c r="E44" s="112" t="s">
        <v>14</v>
      </c>
      <c r="F44" s="110" t="s">
        <v>193</v>
      </c>
      <c r="G44" s="110">
        <v>2</v>
      </c>
      <c r="H44" s="92">
        <v>0.001388888888888889</v>
      </c>
      <c r="I44" s="113">
        <f t="shared" si="0"/>
        <v>0.002777777777777778</v>
      </c>
      <c r="J44" s="18">
        <f t="shared" si="1"/>
        <v>0.5090277777777775</v>
      </c>
    </row>
    <row r="45" spans="1:10" ht="19.5" customHeight="1">
      <c r="A45" s="4">
        <v>37</v>
      </c>
      <c r="B45" s="110" t="s">
        <v>8</v>
      </c>
      <c r="C45" s="110" t="s">
        <v>124</v>
      </c>
      <c r="D45" s="111" t="s">
        <v>128</v>
      </c>
      <c r="E45" s="112" t="s">
        <v>126</v>
      </c>
      <c r="F45" s="110" t="s">
        <v>193</v>
      </c>
      <c r="G45" s="110">
        <v>2</v>
      </c>
      <c r="H45" s="92">
        <v>0.001388888888888889</v>
      </c>
      <c r="I45" s="113">
        <f t="shared" si="0"/>
        <v>0.002777777777777778</v>
      </c>
      <c r="J45" s="18">
        <f t="shared" si="1"/>
        <v>0.5118055555555553</v>
      </c>
    </row>
    <row r="46" spans="1:10" ht="19.5" customHeight="1">
      <c r="A46" s="4">
        <v>38</v>
      </c>
      <c r="B46" s="110" t="s">
        <v>11</v>
      </c>
      <c r="C46" s="110" t="s">
        <v>125</v>
      </c>
      <c r="D46" s="111" t="s">
        <v>129</v>
      </c>
      <c r="E46" s="112" t="s">
        <v>127</v>
      </c>
      <c r="F46" s="110" t="s">
        <v>193</v>
      </c>
      <c r="G46" s="110">
        <v>2</v>
      </c>
      <c r="H46" s="92">
        <v>0.001388888888888889</v>
      </c>
      <c r="I46" s="113">
        <f t="shared" si="0"/>
        <v>0.002777777777777778</v>
      </c>
      <c r="J46" s="93">
        <f t="shared" si="1"/>
        <v>0.5145833333333331</v>
      </c>
    </row>
    <row r="47" spans="1:10" ht="18.75" customHeight="1" hidden="1">
      <c r="A47" s="89">
        <v>39</v>
      </c>
      <c r="B47" s="110" t="s">
        <v>3</v>
      </c>
      <c r="C47" s="110" t="s">
        <v>132</v>
      </c>
      <c r="D47" s="111" t="s">
        <v>191</v>
      </c>
      <c r="E47" s="112" t="s">
        <v>192</v>
      </c>
      <c r="F47" s="110" t="s">
        <v>10</v>
      </c>
      <c r="G47" s="110">
        <v>0</v>
      </c>
      <c r="H47" s="92">
        <v>0.002777777777777778</v>
      </c>
      <c r="I47" s="113">
        <f t="shared" si="0"/>
        <v>0</v>
      </c>
      <c r="J47" s="93">
        <f>J6+I6</f>
        <v>0.41064814814814815</v>
      </c>
    </row>
    <row r="48" spans="1:10" ht="18.75" customHeight="1" hidden="1">
      <c r="A48" s="4">
        <v>40</v>
      </c>
      <c r="B48" s="110" t="s">
        <v>3</v>
      </c>
      <c r="C48" s="110" t="s">
        <v>133</v>
      </c>
      <c r="D48" s="111" t="s">
        <v>191</v>
      </c>
      <c r="E48" s="112" t="s">
        <v>192</v>
      </c>
      <c r="F48" s="110" t="s">
        <v>10</v>
      </c>
      <c r="G48" s="110">
        <v>0</v>
      </c>
      <c r="H48" s="92">
        <v>0.002777777777777778</v>
      </c>
      <c r="I48" s="113">
        <f t="shared" si="0"/>
        <v>0</v>
      </c>
      <c r="J48" s="18">
        <f t="shared" si="1"/>
        <v>0.41064814814814815</v>
      </c>
    </row>
    <row r="49" spans="1:10" ht="18.75" customHeight="1" hidden="1">
      <c r="A49" s="4">
        <v>41</v>
      </c>
      <c r="B49" s="110" t="s">
        <v>3</v>
      </c>
      <c r="C49" s="110" t="s">
        <v>134</v>
      </c>
      <c r="D49" s="111" t="s">
        <v>191</v>
      </c>
      <c r="E49" s="112" t="s">
        <v>192</v>
      </c>
      <c r="F49" s="110" t="s">
        <v>10</v>
      </c>
      <c r="G49" s="110">
        <v>0</v>
      </c>
      <c r="H49" s="92">
        <v>0.002777777777777778</v>
      </c>
      <c r="I49" s="113">
        <f t="shared" si="0"/>
        <v>0</v>
      </c>
      <c r="J49" s="18">
        <f t="shared" si="1"/>
        <v>0.41064814814814815</v>
      </c>
    </row>
    <row r="50" spans="1:11" ht="19.5" customHeight="1">
      <c r="A50" s="4"/>
      <c r="B50" s="110"/>
      <c r="C50" s="110"/>
      <c r="D50" s="111"/>
      <c r="E50" s="112"/>
      <c r="F50" s="110" t="s">
        <v>17</v>
      </c>
      <c r="G50" s="110">
        <v>0</v>
      </c>
      <c r="H50" s="92"/>
      <c r="I50" s="113"/>
      <c r="J50" s="18">
        <f>J46+I46</f>
        <v>0.5173611111111108</v>
      </c>
      <c r="K50" t="s">
        <v>18</v>
      </c>
    </row>
    <row r="51" spans="1:11" ht="19.5" customHeight="1">
      <c r="A51" s="275" t="s">
        <v>210</v>
      </c>
      <c r="B51" s="276"/>
      <c r="C51" s="276"/>
      <c r="D51" s="276"/>
      <c r="E51" s="276"/>
      <c r="F51" s="276"/>
      <c r="G51" s="276"/>
      <c r="H51" s="276"/>
      <c r="I51" s="276"/>
      <c r="J51" s="276"/>
      <c r="K51" s="14"/>
    </row>
    <row r="52" spans="1:10" ht="19.5" customHeight="1">
      <c r="A52" s="4" t="s">
        <v>4</v>
      </c>
      <c r="B52" s="4"/>
      <c r="C52" s="107" t="s">
        <v>135</v>
      </c>
      <c r="D52" s="15"/>
      <c r="E52" s="4" t="s">
        <v>5</v>
      </c>
      <c r="F52" s="16"/>
      <c r="G52" s="4" t="s">
        <v>6</v>
      </c>
      <c r="H52" s="17" t="s">
        <v>7</v>
      </c>
      <c r="I52" s="16"/>
      <c r="J52" s="106" t="s">
        <v>67</v>
      </c>
    </row>
    <row r="53" spans="1:11" ht="19.5" customHeight="1">
      <c r="A53" s="4">
        <v>39</v>
      </c>
      <c r="B53" s="4" t="s">
        <v>8</v>
      </c>
      <c r="C53" s="4" t="s">
        <v>122</v>
      </c>
      <c r="D53" s="15" t="s">
        <v>130</v>
      </c>
      <c r="E53" s="16" t="s">
        <v>16</v>
      </c>
      <c r="F53" s="4" t="s">
        <v>19</v>
      </c>
      <c r="G53" s="4">
        <v>1</v>
      </c>
      <c r="H53" s="17">
        <v>0.0037037037037037034</v>
      </c>
      <c r="I53" s="19">
        <f>G53*H53</f>
        <v>0.0037037037037037034</v>
      </c>
      <c r="J53" s="109">
        <v>0.5416666666666666</v>
      </c>
      <c r="K53" s="2" t="s">
        <v>20</v>
      </c>
    </row>
    <row r="54" spans="1:10" ht="19.5" customHeight="1">
      <c r="A54" s="4">
        <v>40</v>
      </c>
      <c r="B54" s="4" t="s">
        <v>11</v>
      </c>
      <c r="C54" s="4" t="s">
        <v>123</v>
      </c>
      <c r="D54" s="15" t="s">
        <v>131</v>
      </c>
      <c r="E54" s="16" t="s">
        <v>16</v>
      </c>
      <c r="F54" s="4" t="s">
        <v>19</v>
      </c>
      <c r="G54" s="4">
        <v>1</v>
      </c>
      <c r="H54" s="17">
        <v>0.0037037037037037034</v>
      </c>
      <c r="I54" s="19">
        <f>G54*H54</f>
        <v>0.0037037037037037034</v>
      </c>
      <c r="J54" s="109">
        <f>J53+I53</f>
        <v>0.5453703703703703</v>
      </c>
    </row>
    <row r="55" spans="1:10" ht="19.5" customHeight="1">
      <c r="A55" s="4">
        <v>41</v>
      </c>
      <c r="B55" s="4" t="s">
        <v>8</v>
      </c>
      <c r="C55" s="4" t="s">
        <v>124</v>
      </c>
      <c r="D55" s="15" t="s">
        <v>130</v>
      </c>
      <c r="E55" s="16" t="s">
        <v>16</v>
      </c>
      <c r="F55" s="4" t="s">
        <v>19</v>
      </c>
      <c r="G55" s="4">
        <v>1</v>
      </c>
      <c r="H55" s="17">
        <v>0.003472222222222222</v>
      </c>
      <c r="I55" s="19">
        <f>G55*H55</f>
        <v>0.003472222222222222</v>
      </c>
      <c r="J55" s="109">
        <f>J54+I54</f>
        <v>0.5490740740740739</v>
      </c>
    </row>
    <row r="56" spans="1:10" ht="19.5" customHeight="1">
      <c r="A56" s="4">
        <v>42</v>
      </c>
      <c r="B56" s="4" t="s">
        <v>11</v>
      </c>
      <c r="C56" s="4" t="s">
        <v>125</v>
      </c>
      <c r="D56" s="15" t="s">
        <v>131</v>
      </c>
      <c r="E56" s="16" t="s">
        <v>16</v>
      </c>
      <c r="F56" s="4" t="s">
        <v>19</v>
      </c>
      <c r="G56" s="4">
        <v>1</v>
      </c>
      <c r="H56" s="17">
        <v>0.006944444444444444</v>
      </c>
      <c r="I56" s="19">
        <v>0.013888888888888888</v>
      </c>
      <c r="J56" s="109">
        <f>J55+I55</f>
        <v>0.5525462962962961</v>
      </c>
    </row>
    <row r="57" spans="1:11" ht="19.5" customHeight="1">
      <c r="A57" s="4">
        <v>43</v>
      </c>
      <c r="B57" s="4" t="s">
        <v>8</v>
      </c>
      <c r="C57" s="4" t="s">
        <v>118</v>
      </c>
      <c r="D57" s="15" t="s">
        <v>119</v>
      </c>
      <c r="E57" s="16" t="s">
        <v>9</v>
      </c>
      <c r="F57" s="4" t="s">
        <v>19</v>
      </c>
      <c r="G57" s="4">
        <v>1</v>
      </c>
      <c r="H57" s="17">
        <v>0.001736111111111111</v>
      </c>
      <c r="I57" s="19">
        <f>G57*H57</f>
        <v>0.001736111111111111</v>
      </c>
      <c r="J57" s="18">
        <f>J56+I56</f>
        <v>0.566435185185185</v>
      </c>
      <c r="K57" t="s">
        <v>68</v>
      </c>
    </row>
    <row r="58" spans="1:10" ht="19.5" customHeight="1">
      <c r="A58" s="4">
        <v>44</v>
      </c>
      <c r="B58" s="4" t="s">
        <v>11</v>
      </c>
      <c r="C58" s="4" t="s">
        <v>120</v>
      </c>
      <c r="D58" s="15" t="s">
        <v>121</v>
      </c>
      <c r="E58" s="16" t="s">
        <v>9</v>
      </c>
      <c r="F58" s="4" t="s">
        <v>19</v>
      </c>
      <c r="G58" s="4">
        <v>1</v>
      </c>
      <c r="H58" s="17">
        <v>0.001736111111111111</v>
      </c>
      <c r="I58" s="19">
        <f>G58*H58</f>
        <v>0.001736111111111111</v>
      </c>
      <c r="J58" s="18">
        <f aca="true" t="shared" si="2" ref="J58:J94">J57+I57</f>
        <v>0.5681712962962961</v>
      </c>
    </row>
    <row r="59" spans="1:10" ht="19.5" customHeight="1">
      <c r="A59" s="4">
        <v>45</v>
      </c>
      <c r="B59" s="4" t="s">
        <v>8</v>
      </c>
      <c r="C59" s="4" t="s">
        <v>122</v>
      </c>
      <c r="D59" s="15" t="s">
        <v>119</v>
      </c>
      <c r="E59" s="16" t="s">
        <v>9</v>
      </c>
      <c r="F59" s="4" t="s">
        <v>19</v>
      </c>
      <c r="G59" s="4">
        <v>1</v>
      </c>
      <c r="H59" s="17">
        <v>0.0016203703703703703</v>
      </c>
      <c r="I59" s="19">
        <f>G59*H59</f>
        <v>0.0016203703703703703</v>
      </c>
      <c r="J59" s="18">
        <f t="shared" si="2"/>
        <v>0.5699074074074073</v>
      </c>
    </row>
    <row r="60" spans="1:10" ht="19.5" customHeight="1">
      <c r="A60" s="4">
        <v>46</v>
      </c>
      <c r="B60" s="4" t="s">
        <v>11</v>
      </c>
      <c r="C60" s="4" t="s">
        <v>123</v>
      </c>
      <c r="D60" s="15" t="s">
        <v>121</v>
      </c>
      <c r="E60" s="16" t="s">
        <v>9</v>
      </c>
      <c r="F60" s="4" t="s">
        <v>19</v>
      </c>
      <c r="G60" s="4">
        <v>1</v>
      </c>
      <c r="H60" s="17">
        <v>0.0016203703703703703</v>
      </c>
      <c r="I60" s="19">
        <f>G60*H60</f>
        <v>0.0016203703703703703</v>
      </c>
      <c r="J60" s="18">
        <f t="shared" si="2"/>
        <v>0.5715277777777776</v>
      </c>
    </row>
    <row r="61" spans="1:10" ht="19.5" customHeight="1">
      <c r="A61" s="4">
        <v>47</v>
      </c>
      <c r="B61" s="4" t="s">
        <v>8</v>
      </c>
      <c r="C61" s="4" t="s">
        <v>124</v>
      </c>
      <c r="D61" s="15" t="s">
        <v>119</v>
      </c>
      <c r="E61" s="16" t="s">
        <v>9</v>
      </c>
      <c r="F61" s="4" t="s">
        <v>19</v>
      </c>
      <c r="G61" s="4">
        <v>1</v>
      </c>
      <c r="H61" s="17">
        <v>0.0015046296296296294</v>
      </c>
      <c r="I61" s="19">
        <f>G61*H61</f>
        <v>0.0015046296296296294</v>
      </c>
      <c r="J61" s="18">
        <f t="shared" si="2"/>
        <v>0.573148148148148</v>
      </c>
    </row>
    <row r="62" spans="1:10" ht="19.5" customHeight="1">
      <c r="A62" s="4">
        <v>48</v>
      </c>
      <c r="B62" s="4" t="s">
        <v>11</v>
      </c>
      <c r="C62" s="4" t="s">
        <v>125</v>
      </c>
      <c r="D62" s="15" t="s">
        <v>121</v>
      </c>
      <c r="E62" s="16" t="s">
        <v>9</v>
      </c>
      <c r="F62" s="4" t="s">
        <v>19</v>
      </c>
      <c r="G62" s="4">
        <v>1</v>
      </c>
      <c r="H62" s="17">
        <v>0.00925925925925926</v>
      </c>
      <c r="I62" s="19">
        <v>0.010416666666666666</v>
      </c>
      <c r="J62" s="18">
        <f t="shared" si="2"/>
        <v>0.5746527777777776</v>
      </c>
    </row>
    <row r="63" spans="1:11" ht="19.5" customHeight="1">
      <c r="A63" s="4">
        <v>49</v>
      </c>
      <c r="B63" s="4" t="s">
        <v>8</v>
      </c>
      <c r="C63" s="4" t="s">
        <v>118</v>
      </c>
      <c r="D63" s="15" t="s">
        <v>12</v>
      </c>
      <c r="E63" s="16" t="s">
        <v>13</v>
      </c>
      <c r="F63" s="4" t="s">
        <v>19</v>
      </c>
      <c r="G63" s="4">
        <v>1</v>
      </c>
      <c r="H63" s="17">
        <v>0.0018518518518518517</v>
      </c>
      <c r="I63" s="19">
        <f>G63*H63</f>
        <v>0.0018518518518518517</v>
      </c>
      <c r="J63" s="18">
        <f t="shared" si="2"/>
        <v>0.5850694444444442</v>
      </c>
      <c r="K63" t="s">
        <v>68</v>
      </c>
    </row>
    <row r="64" spans="1:10" ht="19.5" customHeight="1">
      <c r="A64" s="4">
        <v>50</v>
      </c>
      <c r="B64" s="4" t="s">
        <v>11</v>
      </c>
      <c r="C64" s="4" t="s">
        <v>120</v>
      </c>
      <c r="D64" s="15" t="s">
        <v>12</v>
      </c>
      <c r="E64" s="16" t="s">
        <v>13</v>
      </c>
      <c r="F64" s="4" t="s">
        <v>19</v>
      </c>
      <c r="G64" s="4">
        <v>1</v>
      </c>
      <c r="H64" s="17">
        <v>0.0018518518518518517</v>
      </c>
      <c r="I64" s="19">
        <f>G64*H64</f>
        <v>0.0018518518518518517</v>
      </c>
      <c r="J64" s="18">
        <f t="shared" si="2"/>
        <v>0.5869212962962961</v>
      </c>
    </row>
    <row r="65" spans="1:10" ht="19.5" customHeight="1">
      <c r="A65" s="4">
        <v>51</v>
      </c>
      <c r="B65" s="4" t="s">
        <v>8</v>
      </c>
      <c r="C65" s="4" t="s">
        <v>122</v>
      </c>
      <c r="D65" s="15" t="s">
        <v>12</v>
      </c>
      <c r="E65" s="16" t="s">
        <v>13</v>
      </c>
      <c r="F65" s="4" t="s">
        <v>19</v>
      </c>
      <c r="G65" s="4">
        <v>1</v>
      </c>
      <c r="H65" s="17">
        <v>0.001736111111111111</v>
      </c>
      <c r="I65" s="19">
        <f>G65*H65</f>
        <v>0.001736111111111111</v>
      </c>
      <c r="J65" s="18">
        <f t="shared" si="2"/>
        <v>0.588773148148148</v>
      </c>
    </row>
    <row r="66" spans="1:10" ht="19.5" customHeight="1">
      <c r="A66" s="4">
        <v>52</v>
      </c>
      <c r="B66" s="4" t="s">
        <v>11</v>
      </c>
      <c r="C66" s="4" t="s">
        <v>123</v>
      </c>
      <c r="D66" s="15" t="s">
        <v>12</v>
      </c>
      <c r="E66" s="16" t="s">
        <v>13</v>
      </c>
      <c r="F66" s="4" t="s">
        <v>19</v>
      </c>
      <c r="G66" s="4">
        <v>1</v>
      </c>
      <c r="H66" s="17">
        <v>0.001736111111111111</v>
      </c>
      <c r="I66" s="19">
        <f>G66*H66</f>
        <v>0.001736111111111111</v>
      </c>
      <c r="J66" s="18">
        <f t="shared" si="2"/>
        <v>0.5905092592592591</v>
      </c>
    </row>
    <row r="67" spans="1:10" ht="19.5" customHeight="1">
      <c r="A67" s="4">
        <v>53</v>
      </c>
      <c r="B67" s="4" t="s">
        <v>8</v>
      </c>
      <c r="C67" s="4" t="s">
        <v>124</v>
      </c>
      <c r="D67" s="15" t="s">
        <v>12</v>
      </c>
      <c r="E67" s="16" t="s">
        <v>13</v>
      </c>
      <c r="F67" s="4" t="s">
        <v>19</v>
      </c>
      <c r="G67" s="4">
        <v>1</v>
      </c>
      <c r="H67" s="17">
        <v>0.0016203703703703703</v>
      </c>
      <c r="I67" s="19">
        <f>G67*H67</f>
        <v>0.0016203703703703703</v>
      </c>
      <c r="J67" s="18">
        <f t="shared" si="2"/>
        <v>0.5922453703703703</v>
      </c>
    </row>
    <row r="68" spans="1:10" ht="19.5" customHeight="1">
      <c r="A68" s="4">
        <v>54</v>
      </c>
      <c r="B68" s="4" t="s">
        <v>11</v>
      </c>
      <c r="C68" s="4" t="s">
        <v>125</v>
      </c>
      <c r="D68" s="15" t="s">
        <v>12</v>
      </c>
      <c r="E68" s="16" t="s">
        <v>13</v>
      </c>
      <c r="F68" s="4" t="s">
        <v>19</v>
      </c>
      <c r="G68" s="4">
        <v>1</v>
      </c>
      <c r="H68" s="17">
        <v>0.007870370370370371</v>
      </c>
      <c r="I68" s="19">
        <v>0.010416666666666666</v>
      </c>
      <c r="J68" s="18">
        <f t="shared" si="2"/>
        <v>0.5938657407407406</v>
      </c>
    </row>
    <row r="69" spans="1:11" ht="19.5" customHeight="1">
      <c r="A69" s="4">
        <v>55</v>
      </c>
      <c r="B69" s="4" t="s">
        <v>8</v>
      </c>
      <c r="C69" s="4" t="s">
        <v>118</v>
      </c>
      <c r="D69" s="15" t="s">
        <v>12</v>
      </c>
      <c r="E69" s="16" t="s">
        <v>14</v>
      </c>
      <c r="F69" s="4" t="s">
        <v>19</v>
      </c>
      <c r="G69" s="4">
        <v>1</v>
      </c>
      <c r="H69" s="17">
        <v>0.0020833333333333333</v>
      </c>
      <c r="I69" s="19">
        <f>G69*H69</f>
        <v>0.0020833333333333333</v>
      </c>
      <c r="J69" s="18">
        <f t="shared" si="2"/>
        <v>0.6042824074074072</v>
      </c>
      <c r="K69" t="s">
        <v>69</v>
      </c>
    </row>
    <row r="70" spans="1:10" ht="19.5" customHeight="1">
      <c r="A70" s="4">
        <v>56</v>
      </c>
      <c r="B70" s="4" t="s">
        <v>11</v>
      </c>
      <c r="C70" s="4" t="s">
        <v>120</v>
      </c>
      <c r="D70" s="15" t="s">
        <v>12</v>
      </c>
      <c r="E70" s="16" t="s">
        <v>14</v>
      </c>
      <c r="F70" s="4" t="s">
        <v>19</v>
      </c>
      <c r="G70" s="4">
        <v>1</v>
      </c>
      <c r="H70" s="17">
        <v>0.0020833333333333333</v>
      </c>
      <c r="I70" s="19">
        <f>G70*H70</f>
        <v>0.0020833333333333333</v>
      </c>
      <c r="J70" s="18">
        <f t="shared" si="2"/>
        <v>0.6063657407407406</v>
      </c>
    </row>
    <row r="71" spans="1:10" ht="19.5" customHeight="1">
      <c r="A71" s="4">
        <v>57</v>
      </c>
      <c r="B71" s="4" t="s">
        <v>8</v>
      </c>
      <c r="C71" s="4" t="s">
        <v>122</v>
      </c>
      <c r="D71" s="15" t="s">
        <v>12</v>
      </c>
      <c r="E71" s="16" t="s">
        <v>14</v>
      </c>
      <c r="F71" s="4" t="s">
        <v>19</v>
      </c>
      <c r="G71" s="4">
        <v>1</v>
      </c>
      <c r="H71" s="17">
        <v>0.001967592592592593</v>
      </c>
      <c r="I71" s="19">
        <f>G71*H71</f>
        <v>0.001967592592592593</v>
      </c>
      <c r="J71" s="18">
        <f t="shared" si="2"/>
        <v>0.6084490740740739</v>
      </c>
    </row>
    <row r="72" spans="1:10" ht="19.5" customHeight="1">
      <c r="A72" s="4">
        <v>58</v>
      </c>
      <c r="B72" s="4" t="s">
        <v>11</v>
      </c>
      <c r="C72" s="4" t="s">
        <v>123</v>
      </c>
      <c r="D72" s="15" t="s">
        <v>12</v>
      </c>
      <c r="E72" s="16" t="s">
        <v>14</v>
      </c>
      <c r="F72" s="4" t="s">
        <v>19</v>
      </c>
      <c r="G72" s="4">
        <v>1</v>
      </c>
      <c r="H72" s="17">
        <v>0.001967592592592593</v>
      </c>
      <c r="I72" s="19">
        <f>G72*H72</f>
        <v>0.001967592592592593</v>
      </c>
      <c r="J72" s="18">
        <f t="shared" si="2"/>
        <v>0.6104166666666665</v>
      </c>
    </row>
    <row r="73" spans="1:10" ht="19.5" customHeight="1">
      <c r="A73" s="4">
        <v>59</v>
      </c>
      <c r="B73" s="4" t="s">
        <v>8</v>
      </c>
      <c r="C73" s="4" t="s">
        <v>124</v>
      </c>
      <c r="D73" s="15" t="s">
        <v>12</v>
      </c>
      <c r="E73" s="16" t="s">
        <v>14</v>
      </c>
      <c r="F73" s="4" t="s">
        <v>19</v>
      </c>
      <c r="G73" s="4">
        <v>1</v>
      </c>
      <c r="H73" s="17">
        <v>0.0018518518518518517</v>
      </c>
      <c r="I73" s="19">
        <f>G73*H73</f>
        <v>0.0018518518518518517</v>
      </c>
      <c r="J73" s="18">
        <f t="shared" si="2"/>
        <v>0.6123842592592591</v>
      </c>
    </row>
    <row r="74" spans="1:10" ht="19.5" customHeight="1">
      <c r="A74" s="4">
        <v>60</v>
      </c>
      <c r="B74" s="4" t="s">
        <v>11</v>
      </c>
      <c r="C74" s="4" t="s">
        <v>125</v>
      </c>
      <c r="D74" s="15" t="s">
        <v>12</v>
      </c>
      <c r="E74" s="16" t="s">
        <v>14</v>
      </c>
      <c r="F74" s="4" t="s">
        <v>19</v>
      </c>
      <c r="G74" s="4">
        <v>1</v>
      </c>
      <c r="H74" s="17">
        <v>0.008101851851851851</v>
      </c>
      <c r="I74" s="19">
        <v>0.010416666666666666</v>
      </c>
      <c r="J74" s="18">
        <f t="shared" si="2"/>
        <v>0.614236111111111</v>
      </c>
    </row>
    <row r="75" spans="1:11" ht="19.5" customHeight="1">
      <c r="A75" s="4">
        <v>61</v>
      </c>
      <c r="B75" s="4" t="s">
        <v>8</v>
      </c>
      <c r="C75" s="4" t="s">
        <v>118</v>
      </c>
      <c r="D75" s="15" t="s">
        <v>12</v>
      </c>
      <c r="E75" s="16" t="s">
        <v>126</v>
      </c>
      <c r="F75" s="4" t="s">
        <v>19</v>
      </c>
      <c r="G75" s="4">
        <v>1</v>
      </c>
      <c r="H75" s="17">
        <v>0.0018518518518518517</v>
      </c>
      <c r="I75" s="19">
        <f>G75*H75</f>
        <v>0.0018518518518518517</v>
      </c>
      <c r="J75" s="18">
        <f t="shared" si="2"/>
        <v>0.6246527777777776</v>
      </c>
      <c r="K75" t="s">
        <v>69</v>
      </c>
    </row>
    <row r="76" spans="1:10" ht="19.5" customHeight="1">
      <c r="A76" s="4">
        <v>62</v>
      </c>
      <c r="B76" s="4" t="s">
        <v>11</v>
      </c>
      <c r="C76" s="4" t="s">
        <v>120</v>
      </c>
      <c r="D76" s="15" t="s">
        <v>12</v>
      </c>
      <c r="E76" s="16" t="s">
        <v>127</v>
      </c>
      <c r="F76" s="4" t="s">
        <v>19</v>
      </c>
      <c r="G76" s="4">
        <v>1</v>
      </c>
      <c r="H76" s="17">
        <v>0.0018518518518518517</v>
      </c>
      <c r="I76" s="19">
        <f>G76*H76</f>
        <v>0.0018518518518518517</v>
      </c>
      <c r="J76" s="18">
        <f t="shared" si="2"/>
        <v>0.6265046296296295</v>
      </c>
    </row>
    <row r="77" spans="1:10" ht="19.5" customHeight="1">
      <c r="A77" s="4">
        <v>63</v>
      </c>
      <c r="B77" s="4" t="s">
        <v>8</v>
      </c>
      <c r="C77" s="4" t="s">
        <v>122</v>
      </c>
      <c r="D77" s="15" t="s">
        <v>12</v>
      </c>
      <c r="E77" s="16" t="s">
        <v>126</v>
      </c>
      <c r="F77" s="4" t="s">
        <v>19</v>
      </c>
      <c r="G77" s="4">
        <v>1</v>
      </c>
      <c r="H77" s="17">
        <v>0.001736111111111111</v>
      </c>
      <c r="I77" s="19">
        <f>G77*H77</f>
        <v>0.001736111111111111</v>
      </c>
      <c r="J77" s="18">
        <f t="shared" si="2"/>
        <v>0.6283564814814814</v>
      </c>
    </row>
    <row r="78" spans="1:10" ht="19.5" customHeight="1">
      <c r="A78" s="4">
        <v>64</v>
      </c>
      <c r="B78" s="4" t="s">
        <v>11</v>
      </c>
      <c r="C78" s="4" t="s">
        <v>123</v>
      </c>
      <c r="D78" s="15" t="s">
        <v>12</v>
      </c>
      <c r="E78" s="16" t="s">
        <v>127</v>
      </c>
      <c r="F78" s="4" t="s">
        <v>19</v>
      </c>
      <c r="G78" s="4">
        <v>1</v>
      </c>
      <c r="H78" s="17">
        <v>0.001736111111111111</v>
      </c>
      <c r="I78" s="19">
        <f>G78*H78</f>
        <v>0.001736111111111111</v>
      </c>
      <c r="J78" s="18">
        <f t="shared" si="2"/>
        <v>0.6300925925925925</v>
      </c>
    </row>
    <row r="79" spans="1:10" ht="19.5" customHeight="1">
      <c r="A79" s="4">
        <v>65</v>
      </c>
      <c r="B79" s="4" t="s">
        <v>8</v>
      </c>
      <c r="C79" s="4" t="s">
        <v>124</v>
      </c>
      <c r="D79" s="15" t="s">
        <v>12</v>
      </c>
      <c r="E79" s="16" t="s">
        <v>126</v>
      </c>
      <c r="F79" s="4" t="s">
        <v>19</v>
      </c>
      <c r="G79" s="4">
        <v>1</v>
      </c>
      <c r="H79" s="17">
        <v>0.0016203703703703703</v>
      </c>
      <c r="I79" s="19">
        <f>G79*H79</f>
        <v>0.0016203703703703703</v>
      </c>
      <c r="J79" s="18">
        <f t="shared" si="2"/>
        <v>0.6318287037037037</v>
      </c>
    </row>
    <row r="80" spans="1:10" ht="19.5" customHeight="1">
      <c r="A80" s="4">
        <v>66</v>
      </c>
      <c r="B80" s="4" t="s">
        <v>11</v>
      </c>
      <c r="C80" s="4" t="s">
        <v>125</v>
      </c>
      <c r="D80" s="15" t="s">
        <v>12</v>
      </c>
      <c r="E80" s="16" t="s">
        <v>127</v>
      </c>
      <c r="F80" s="4" t="s">
        <v>19</v>
      </c>
      <c r="G80" s="4">
        <v>1</v>
      </c>
      <c r="H80" s="17">
        <v>0.007870370370370371</v>
      </c>
      <c r="I80" s="19">
        <v>0.010416666666666666</v>
      </c>
      <c r="J80" s="18">
        <f t="shared" si="2"/>
        <v>0.633449074074074</v>
      </c>
    </row>
    <row r="81" spans="1:11" ht="19.5" customHeight="1">
      <c r="A81" s="4">
        <v>67</v>
      </c>
      <c r="B81" s="4" t="s">
        <v>8</v>
      </c>
      <c r="C81" s="4" t="s">
        <v>122</v>
      </c>
      <c r="D81" s="15" t="s">
        <v>128</v>
      </c>
      <c r="E81" s="16" t="s">
        <v>15</v>
      </c>
      <c r="F81" s="4" t="s">
        <v>19</v>
      </c>
      <c r="G81" s="4">
        <v>1</v>
      </c>
      <c r="H81" s="17">
        <v>0.0020833333333333333</v>
      </c>
      <c r="I81" s="19">
        <f>G81*H81</f>
        <v>0.0020833333333333333</v>
      </c>
      <c r="J81" s="18">
        <f t="shared" si="2"/>
        <v>0.6438657407407407</v>
      </c>
      <c r="K81" t="s">
        <v>69</v>
      </c>
    </row>
    <row r="82" spans="1:10" ht="19.5" customHeight="1">
      <c r="A82" s="4">
        <v>68</v>
      </c>
      <c r="B82" s="4" t="s">
        <v>11</v>
      </c>
      <c r="C82" s="4" t="s">
        <v>123</v>
      </c>
      <c r="D82" s="15" t="s">
        <v>129</v>
      </c>
      <c r="E82" s="16" t="s">
        <v>15</v>
      </c>
      <c r="F82" s="4" t="s">
        <v>19</v>
      </c>
      <c r="G82" s="4">
        <v>1</v>
      </c>
      <c r="H82" s="17">
        <v>0.0020833333333333333</v>
      </c>
      <c r="I82" s="19">
        <f>G82*H82</f>
        <v>0.0020833333333333333</v>
      </c>
      <c r="J82" s="18">
        <f t="shared" si="2"/>
        <v>0.645949074074074</v>
      </c>
    </row>
    <row r="83" spans="1:10" ht="19.5" customHeight="1">
      <c r="A83" s="4">
        <v>69</v>
      </c>
      <c r="B83" s="4" t="s">
        <v>8</v>
      </c>
      <c r="C83" s="4" t="s">
        <v>124</v>
      </c>
      <c r="D83" s="15" t="s">
        <v>128</v>
      </c>
      <c r="E83" s="16" t="s">
        <v>15</v>
      </c>
      <c r="F83" s="4" t="s">
        <v>19</v>
      </c>
      <c r="G83" s="4">
        <v>1</v>
      </c>
      <c r="H83" s="17">
        <v>0.0018518518518518517</v>
      </c>
      <c r="I83" s="19">
        <f>G83*H83</f>
        <v>0.0018518518518518517</v>
      </c>
      <c r="J83" s="18">
        <f t="shared" si="2"/>
        <v>0.6480324074074073</v>
      </c>
    </row>
    <row r="84" spans="1:10" ht="19.5" customHeight="1">
      <c r="A84" s="4">
        <v>70</v>
      </c>
      <c r="B84" s="4" t="s">
        <v>11</v>
      </c>
      <c r="C84" s="4" t="s">
        <v>125</v>
      </c>
      <c r="D84" s="15" t="s">
        <v>129</v>
      </c>
      <c r="E84" s="16" t="s">
        <v>15</v>
      </c>
      <c r="F84" s="4" t="s">
        <v>19</v>
      </c>
      <c r="G84" s="4">
        <v>1</v>
      </c>
      <c r="H84" s="17">
        <f>"0:02:40"+"0:06:00"</f>
        <v>0.0060185185185185185</v>
      </c>
      <c r="I84" s="19">
        <v>0.010416666666666666</v>
      </c>
      <c r="J84" s="18">
        <f t="shared" si="2"/>
        <v>0.6498842592592592</v>
      </c>
    </row>
    <row r="85" spans="1:11" ht="19.5" customHeight="1">
      <c r="A85" s="4">
        <v>71</v>
      </c>
      <c r="B85" s="4" t="s">
        <v>8</v>
      </c>
      <c r="C85" s="4" t="s">
        <v>124</v>
      </c>
      <c r="D85" s="15" t="s">
        <v>128</v>
      </c>
      <c r="E85" s="16" t="s">
        <v>13</v>
      </c>
      <c r="F85" s="4" t="s">
        <v>19</v>
      </c>
      <c r="G85" s="4">
        <v>1</v>
      </c>
      <c r="H85" s="17">
        <v>0.001967592592592593</v>
      </c>
      <c r="I85" s="19">
        <f>G85*H85</f>
        <v>0.001967592592592593</v>
      </c>
      <c r="J85" s="18">
        <f t="shared" si="2"/>
        <v>0.6603009259259258</v>
      </c>
      <c r="K85" t="s">
        <v>69</v>
      </c>
    </row>
    <row r="86" spans="1:10" ht="19.5" customHeight="1">
      <c r="A86" s="4">
        <v>72</v>
      </c>
      <c r="B86" s="4" t="s">
        <v>11</v>
      </c>
      <c r="C86" s="4" t="s">
        <v>125</v>
      </c>
      <c r="D86" s="15" t="s">
        <v>129</v>
      </c>
      <c r="E86" s="16" t="s">
        <v>13</v>
      </c>
      <c r="F86" s="4" t="s">
        <v>19</v>
      </c>
      <c r="G86" s="4">
        <v>1</v>
      </c>
      <c r="H86" s="17">
        <v>0.001967592592592593</v>
      </c>
      <c r="I86" s="19">
        <f>G86*H86</f>
        <v>0.001967592592592593</v>
      </c>
      <c r="J86" s="18">
        <f t="shared" si="2"/>
        <v>0.6622685185185184</v>
      </c>
    </row>
    <row r="87" spans="1:10" ht="19.5" customHeight="1">
      <c r="A87" s="4">
        <v>73</v>
      </c>
      <c r="B87" s="4" t="s">
        <v>8</v>
      </c>
      <c r="C87" s="4" t="s">
        <v>124</v>
      </c>
      <c r="D87" s="15" t="s">
        <v>128</v>
      </c>
      <c r="E87" s="16" t="s">
        <v>14</v>
      </c>
      <c r="F87" s="4" t="s">
        <v>19</v>
      </c>
      <c r="G87" s="4">
        <v>1</v>
      </c>
      <c r="H87" s="17">
        <v>0.0020833333333333333</v>
      </c>
      <c r="I87" s="19">
        <f>G87*H87</f>
        <v>0.0020833333333333333</v>
      </c>
      <c r="J87" s="18">
        <f t="shared" si="2"/>
        <v>0.664236111111111</v>
      </c>
    </row>
    <row r="88" spans="1:10" ht="19.5" customHeight="1">
      <c r="A88" s="4">
        <v>74</v>
      </c>
      <c r="B88" s="4" t="s">
        <v>11</v>
      </c>
      <c r="C88" s="4" t="s">
        <v>125</v>
      </c>
      <c r="D88" s="15" t="s">
        <v>129</v>
      </c>
      <c r="E88" s="16" t="s">
        <v>14</v>
      </c>
      <c r="F88" s="4" t="s">
        <v>19</v>
      </c>
      <c r="G88" s="4">
        <v>1</v>
      </c>
      <c r="H88" s="17">
        <v>0.0020833333333333333</v>
      </c>
      <c r="I88" s="19">
        <f>G88*H88</f>
        <v>0.0020833333333333333</v>
      </c>
      <c r="J88" s="18">
        <f t="shared" si="2"/>
        <v>0.6663194444444444</v>
      </c>
    </row>
    <row r="89" spans="1:10" ht="19.5" customHeight="1">
      <c r="A89" s="4">
        <v>75</v>
      </c>
      <c r="B89" s="4" t="s">
        <v>8</v>
      </c>
      <c r="C89" s="4" t="s">
        <v>124</v>
      </c>
      <c r="D89" s="15" t="s">
        <v>128</v>
      </c>
      <c r="E89" s="16" t="s">
        <v>126</v>
      </c>
      <c r="F89" s="4" t="s">
        <v>19</v>
      </c>
      <c r="G89" s="4">
        <v>1</v>
      </c>
      <c r="H89" s="17">
        <v>0.0018518518518518517</v>
      </c>
      <c r="I89" s="19">
        <f>G89*H89</f>
        <v>0.0018518518518518517</v>
      </c>
      <c r="J89" s="18">
        <f t="shared" si="2"/>
        <v>0.6684027777777777</v>
      </c>
    </row>
    <row r="90" spans="1:10" ht="19.5" customHeight="1">
      <c r="A90" s="4">
        <v>76</v>
      </c>
      <c r="B90" s="4" t="s">
        <v>11</v>
      </c>
      <c r="C90" s="4" t="s">
        <v>125</v>
      </c>
      <c r="D90" s="15" t="s">
        <v>129</v>
      </c>
      <c r="E90" s="16" t="s">
        <v>127</v>
      </c>
      <c r="F90" s="4" t="s">
        <v>19</v>
      </c>
      <c r="G90" s="4">
        <v>1</v>
      </c>
      <c r="H90" s="17">
        <f>"0:02:40"+"0:09:00"</f>
        <v>0.008101851851851851</v>
      </c>
      <c r="I90" s="19">
        <v>0.013888888888888888</v>
      </c>
      <c r="J90" s="18">
        <f t="shared" si="2"/>
        <v>0.6702546296296296</v>
      </c>
    </row>
    <row r="91" spans="1:11" ht="19.5" customHeight="1">
      <c r="A91" s="4">
        <v>77</v>
      </c>
      <c r="B91" s="4" t="s">
        <v>3</v>
      </c>
      <c r="C91" s="4" t="s">
        <v>120</v>
      </c>
      <c r="D91" s="90" t="s">
        <v>194</v>
      </c>
      <c r="E91" s="91" t="s">
        <v>192</v>
      </c>
      <c r="F91" s="4" t="s">
        <v>19</v>
      </c>
      <c r="G91" s="4">
        <v>1</v>
      </c>
      <c r="H91" s="17">
        <v>0.004166666666666667</v>
      </c>
      <c r="I91" s="19">
        <f>G91*H91</f>
        <v>0.004166666666666667</v>
      </c>
      <c r="J91" s="18">
        <f>J90+I90</f>
        <v>0.6841435185185184</v>
      </c>
      <c r="K91" t="s">
        <v>69</v>
      </c>
    </row>
    <row r="92" spans="1:10" ht="19.5" customHeight="1">
      <c r="A92" s="4">
        <v>78</v>
      </c>
      <c r="B92" s="4" t="s">
        <v>3</v>
      </c>
      <c r="C92" s="4" t="s">
        <v>136</v>
      </c>
      <c r="D92" s="90" t="s">
        <v>195</v>
      </c>
      <c r="E92" s="91" t="s">
        <v>192</v>
      </c>
      <c r="F92" s="4" t="s">
        <v>19</v>
      </c>
      <c r="G92" s="4">
        <v>1</v>
      </c>
      <c r="H92" s="17">
        <v>0.0038194444444444443</v>
      </c>
      <c r="I92" s="19">
        <f>G92*H92</f>
        <v>0.0038194444444444443</v>
      </c>
      <c r="J92" s="18">
        <f t="shared" si="2"/>
        <v>0.688310185185185</v>
      </c>
    </row>
    <row r="93" spans="1:11" ht="19.5" customHeight="1">
      <c r="A93" s="4">
        <v>79</v>
      </c>
      <c r="B93" s="4" t="s">
        <v>3</v>
      </c>
      <c r="C93" s="4" t="s">
        <v>137</v>
      </c>
      <c r="D93" s="90" t="s">
        <v>196</v>
      </c>
      <c r="E93" s="91" t="s">
        <v>192</v>
      </c>
      <c r="F93" s="4" t="s">
        <v>19</v>
      </c>
      <c r="G93" s="4">
        <v>1</v>
      </c>
      <c r="H93" s="17">
        <f>"0:05:30"+"0:07:30"</f>
        <v>0.009027777777777777</v>
      </c>
      <c r="I93" s="19">
        <v>0.013888888888888888</v>
      </c>
      <c r="J93" s="18">
        <f t="shared" si="2"/>
        <v>0.6921296296296295</v>
      </c>
      <c r="K93" s="2"/>
    </row>
    <row r="94" spans="1:11" ht="19.5" customHeight="1">
      <c r="A94" s="4"/>
      <c r="B94" s="4"/>
      <c r="C94" s="4"/>
      <c r="D94" s="15"/>
      <c r="E94" s="16"/>
      <c r="F94" s="16"/>
      <c r="G94" s="4"/>
      <c r="H94" s="17"/>
      <c r="I94" s="17">
        <v>0.006944444444444444</v>
      </c>
      <c r="J94" s="18">
        <f t="shared" si="2"/>
        <v>0.7060185185185184</v>
      </c>
      <c r="K94" t="s">
        <v>70</v>
      </c>
    </row>
  </sheetData>
  <sheetProtection/>
  <mergeCells count="2">
    <mergeCell ref="A1:J1"/>
    <mergeCell ref="A51:J51"/>
  </mergeCells>
  <printOptions/>
  <pageMargins left="0" right="0" top="0.3937007874015748"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I39"/>
  <sheetViews>
    <sheetView zoomScalePageLayoutView="0" workbookViewId="0" topLeftCell="A1">
      <selection activeCell="L17" sqref="L17"/>
    </sheetView>
  </sheetViews>
  <sheetFormatPr defaultColWidth="9.00390625" defaultRowHeight="13.5"/>
  <cols>
    <col min="1" max="2" width="3.75390625" style="0" customWidth="1"/>
    <col min="3" max="3" width="25.00390625" style="0" customWidth="1"/>
    <col min="4" max="4" width="15.00390625" style="0" customWidth="1"/>
    <col min="5" max="12" width="8.75390625" style="0" customWidth="1"/>
    <col min="17" max="22" width="9.125" style="0" bestFit="1" customWidth="1"/>
    <col min="23" max="23" width="9.625" style="0" bestFit="1" customWidth="1"/>
    <col min="24" max="26" width="9.125" style="0" bestFit="1" customWidth="1"/>
    <col min="27" max="27" width="9.625" style="0" bestFit="1" customWidth="1"/>
    <col min="28" max="29" width="9.125" style="0" bestFit="1" customWidth="1"/>
  </cols>
  <sheetData>
    <row r="1" spans="1:35" ht="15.75">
      <c r="A1" s="21"/>
      <c r="B1" s="22"/>
      <c r="C1" s="102" t="s">
        <v>215</v>
      </c>
      <c r="D1" s="103"/>
      <c r="E1" s="103"/>
      <c r="F1" s="103"/>
      <c r="G1" s="103"/>
      <c r="H1" s="22"/>
      <c r="I1" s="22"/>
      <c r="J1" s="22"/>
      <c r="K1" s="22"/>
      <c r="L1" s="22"/>
      <c r="M1" s="22"/>
      <c r="N1" s="22"/>
      <c r="O1" s="22"/>
      <c r="P1" s="23"/>
      <c r="Q1" s="22"/>
      <c r="R1" s="22"/>
      <c r="S1" s="22"/>
      <c r="T1" s="22"/>
      <c r="U1" s="22"/>
      <c r="V1" s="22"/>
      <c r="W1" s="22"/>
      <c r="X1" s="22"/>
      <c r="Y1" s="22"/>
      <c r="Z1" s="22"/>
      <c r="AA1" s="22"/>
      <c r="AB1" s="22"/>
      <c r="AC1" s="22"/>
      <c r="AD1" s="22"/>
      <c r="AE1" s="22"/>
      <c r="AF1" s="24"/>
      <c r="AG1" s="25"/>
      <c r="AH1" s="22"/>
      <c r="AI1" s="22"/>
    </row>
    <row r="2" spans="1:35" ht="13.5" thickBot="1">
      <c r="A2" s="21"/>
      <c r="B2" s="22"/>
      <c r="C2" s="26"/>
      <c r="D2" s="26"/>
      <c r="E2" s="26"/>
      <c r="F2" s="22"/>
      <c r="G2" s="22"/>
      <c r="H2" s="22"/>
      <c r="I2" s="22"/>
      <c r="J2" s="22"/>
      <c r="K2" s="22"/>
      <c r="L2" s="22"/>
      <c r="M2" s="22"/>
      <c r="N2" s="22"/>
      <c r="O2" s="22"/>
      <c r="P2" s="22"/>
      <c r="Q2" s="22"/>
      <c r="R2" s="22"/>
      <c r="S2" s="22"/>
      <c r="T2" s="22"/>
      <c r="U2" s="22"/>
      <c r="V2" s="22"/>
      <c r="W2" s="22"/>
      <c r="X2" s="22"/>
      <c r="Y2" s="22"/>
      <c r="Z2" s="22"/>
      <c r="AA2" s="22"/>
      <c r="AB2" s="22"/>
      <c r="AC2" s="22"/>
      <c r="AD2" s="22"/>
      <c r="AE2" s="22"/>
      <c r="AF2" s="24"/>
      <c r="AG2" s="25"/>
      <c r="AH2" s="22"/>
      <c r="AI2" s="22"/>
    </row>
    <row r="3" spans="1:35" ht="16.5" customHeight="1">
      <c r="A3" s="75"/>
      <c r="B3" s="76"/>
      <c r="C3" s="77" t="s">
        <v>71</v>
      </c>
      <c r="D3" s="77" t="s">
        <v>72</v>
      </c>
      <c r="E3" s="277" t="s">
        <v>73</v>
      </c>
      <c r="F3" s="278"/>
      <c r="G3" s="279"/>
      <c r="H3" s="277" t="s">
        <v>74</v>
      </c>
      <c r="I3" s="278"/>
      <c r="J3" s="279"/>
      <c r="K3" s="77" t="s">
        <v>75</v>
      </c>
      <c r="L3" s="77" t="s">
        <v>76</v>
      </c>
      <c r="M3" s="27"/>
      <c r="N3" s="21"/>
      <c r="O3" s="28"/>
      <c r="P3" s="28"/>
      <c r="Q3" s="28"/>
      <c r="R3" s="28"/>
      <c r="S3" s="28"/>
      <c r="T3" s="28"/>
      <c r="U3" s="28"/>
      <c r="V3" s="28"/>
      <c r="W3" s="78"/>
      <c r="X3" s="28"/>
      <c r="Y3" s="78"/>
      <c r="Z3" s="28"/>
      <c r="AA3" s="28"/>
      <c r="AB3" s="28"/>
      <c r="AC3" s="28"/>
      <c r="AD3" s="79"/>
      <c r="AE3" s="28"/>
      <c r="AF3" s="79"/>
      <c r="AG3" s="80"/>
      <c r="AH3" s="81"/>
      <c r="AI3" s="82"/>
    </row>
    <row r="4" spans="1:35" ht="16.5" customHeight="1" thickBot="1">
      <c r="A4" s="96"/>
      <c r="B4" s="97"/>
      <c r="C4" s="95"/>
      <c r="D4" s="95"/>
      <c r="E4" s="95" t="s">
        <v>77</v>
      </c>
      <c r="F4" s="95" t="s">
        <v>78</v>
      </c>
      <c r="G4" s="95" t="s">
        <v>79</v>
      </c>
      <c r="H4" s="95" t="s">
        <v>77</v>
      </c>
      <c r="I4" s="95" t="s">
        <v>78</v>
      </c>
      <c r="J4" s="95" t="s">
        <v>79</v>
      </c>
      <c r="K4" s="95" t="s">
        <v>113</v>
      </c>
      <c r="L4" s="95" t="s">
        <v>80</v>
      </c>
      <c r="M4" s="27"/>
      <c r="N4" s="21"/>
      <c r="O4" s="28"/>
      <c r="P4" s="28"/>
      <c r="Q4" s="21"/>
      <c r="R4" s="21"/>
      <c r="S4" s="21"/>
      <c r="T4" s="21"/>
      <c r="U4" s="21"/>
      <c r="V4" s="21"/>
      <c r="W4" s="21"/>
      <c r="X4" s="79"/>
      <c r="Y4" s="21"/>
      <c r="Z4" s="21"/>
      <c r="AA4" s="21"/>
      <c r="AB4" s="21"/>
      <c r="AC4" s="21"/>
      <c r="AD4" s="83"/>
      <c r="AE4" s="28"/>
      <c r="AF4" s="79"/>
      <c r="AG4" s="80"/>
      <c r="AH4" s="28"/>
      <c r="AI4" s="82"/>
    </row>
    <row r="5" spans="1:35" ht="16.5" customHeight="1">
      <c r="A5" s="118"/>
      <c r="B5" s="125">
        <v>1</v>
      </c>
      <c r="C5" s="126" t="s">
        <v>81</v>
      </c>
      <c r="D5" s="127" t="s">
        <v>166</v>
      </c>
      <c r="E5" s="128">
        <v>10</v>
      </c>
      <c r="F5" s="128">
        <v>8</v>
      </c>
      <c r="G5" s="128">
        <f aca="true" t="shared" si="0" ref="G5:G33">E5+F5</f>
        <v>18</v>
      </c>
      <c r="H5" s="128">
        <v>16</v>
      </c>
      <c r="I5" s="128">
        <v>16</v>
      </c>
      <c r="J5" s="128">
        <f aca="true" t="shared" si="1" ref="J5:J33">H5+I5</f>
        <v>32</v>
      </c>
      <c r="K5" s="128">
        <v>2</v>
      </c>
      <c r="L5" s="129">
        <v>13</v>
      </c>
      <c r="M5" s="105"/>
      <c r="N5" s="21"/>
      <c r="O5" s="21"/>
      <c r="P5" s="28"/>
      <c r="Q5" s="84"/>
      <c r="R5" s="84"/>
      <c r="S5" s="84"/>
      <c r="T5" s="84"/>
      <c r="U5" s="84"/>
      <c r="V5" s="84"/>
      <c r="W5" s="85"/>
      <c r="X5" s="84"/>
      <c r="Y5" s="85"/>
      <c r="Z5" s="28"/>
      <c r="AA5" s="85"/>
      <c r="AB5" s="28"/>
      <c r="AC5" s="85"/>
      <c r="AD5" s="85"/>
      <c r="AE5" s="86"/>
      <c r="AF5" s="79"/>
      <c r="AG5" s="80"/>
      <c r="AH5" s="86"/>
      <c r="AI5" s="28"/>
    </row>
    <row r="6" spans="1:35" ht="16.5" customHeight="1">
      <c r="A6" s="119"/>
      <c r="B6" s="130">
        <v>2</v>
      </c>
      <c r="C6" s="131" t="s">
        <v>83</v>
      </c>
      <c r="D6" s="132" t="s">
        <v>165</v>
      </c>
      <c r="E6" s="133">
        <v>13</v>
      </c>
      <c r="F6" s="133">
        <v>17</v>
      </c>
      <c r="G6" s="133">
        <f t="shared" si="0"/>
        <v>30</v>
      </c>
      <c r="H6" s="133">
        <v>22</v>
      </c>
      <c r="I6" s="133">
        <v>32</v>
      </c>
      <c r="J6" s="133">
        <f t="shared" si="1"/>
        <v>54</v>
      </c>
      <c r="K6" s="133">
        <v>3</v>
      </c>
      <c r="L6" s="134">
        <v>25</v>
      </c>
      <c r="M6" s="105"/>
      <c r="N6" s="21"/>
      <c r="O6" s="21"/>
      <c r="P6" s="28"/>
      <c r="Q6" s="84"/>
      <c r="R6" s="84"/>
      <c r="S6" s="84"/>
      <c r="T6" s="84"/>
      <c r="U6" s="84"/>
      <c r="V6" s="84"/>
      <c r="W6" s="85"/>
      <c r="X6" s="84"/>
      <c r="Y6" s="85"/>
      <c r="Z6" s="28"/>
      <c r="AA6" s="85"/>
      <c r="AB6" s="28"/>
      <c r="AC6" s="85"/>
      <c r="AD6" s="85"/>
      <c r="AE6" s="86"/>
      <c r="AF6" s="79"/>
      <c r="AG6" s="80"/>
      <c r="AH6" s="86"/>
      <c r="AI6" s="28"/>
    </row>
    <row r="7" spans="1:35" ht="16.5" customHeight="1">
      <c r="A7" s="120" t="s">
        <v>163</v>
      </c>
      <c r="B7" s="130">
        <v>3</v>
      </c>
      <c r="C7" s="131" t="s">
        <v>141</v>
      </c>
      <c r="D7" s="135" t="s">
        <v>142</v>
      </c>
      <c r="E7" s="133">
        <v>7</v>
      </c>
      <c r="F7" s="133">
        <v>5</v>
      </c>
      <c r="G7" s="133">
        <f t="shared" si="0"/>
        <v>12</v>
      </c>
      <c r="H7" s="133">
        <v>10</v>
      </c>
      <c r="I7" s="133">
        <v>8</v>
      </c>
      <c r="J7" s="133">
        <f t="shared" si="1"/>
        <v>18</v>
      </c>
      <c r="K7" s="133">
        <v>0</v>
      </c>
      <c r="L7" s="134">
        <v>8</v>
      </c>
      <c r="M7" s="105"/>
      <c r="N7" s="21"/>
      <c r="O7" s="21"/>
      <c r="P7" s="28"/>
      <c r="Q7" s="84"/>
      <c r="R7" s="84"/>
      <c r="S7" s="84"/>
      <c r="T7" s="84"/>
      <c r="U7" s="84"/>
      <c r="V7" s="84"/>
      <c r="W7" s="85"/>
      <c r="X7" s="84"/>
      <c r="Y7" s="85"/>
      <c r="Z7" s="28"/>
      <c r="AA7" s="85"/>
      <c r="AB7" s="28"/>
      <c r="AC7" s="85"/>
      <c r="AD7" s="85"/>
      <c r="AE7" s="86"/>
      <c r="AF7" s="79"/>
      <c r="AG7" s="80"/>
      <c r="AH7" s="86"/>
      <c r="AI7" s="28"/>
    </row>
    <row r="8" spans="1:35" ht="16.5" customHeight="1">
      <c r="A8" s="121"/>
      <c r="B8" s="130">
        <v>4</v>
      </c>
      <c r="C8" s="135" t="s">
        <v>85</v>
      </c>
      <c r="D8" s="135" t="s">
        <v>86</v>
      </c>
      <c r="E8" s="133">
        <v>9</v>
      </c>
      <c r="F8" s="133">
        <v>7</v>
      </c>
      <c r="G8" s="133">
        <f t="shared" si="0"/>
        <v>16</v>
      </c>
      <c r="H8" s="133">
        <v>13</v>
      </c>
      <c r="I8" s="133">
        <v>9</v>
      </c>
      <c r="J8" s="133">
        <f t="shared" si="1"/>
        <v>22</v>
      </c>
      <c r="K8" s="133">
        <v>1</v>
      </c>
      <c r="L8" s="134">
        <v>13</v>
      </c>
      <c r="M8" s="105"/>
      <c r="N8" s="21"/>
      <c r="O8" s="21"/>
      <c r="P8" s="28"/>
      <c r="Q8" s="84"/>
      <c r="R8" s="84"/>
      <c r="S8" s="84"/>
      <c r="T8" s="84"/>
      <c r="U8" s="84"/>
      <c r="V8" s="84"/>
      <c r="W8" s="85"/>
      <c r="X8" s="84"/>
      <c r="Y8" s="85"/>
      <c r="Z8" s="28"/>
      <c r="AA8" s="85"/>
      <c r="AB8" s="28"/>
      <c r="AC8" s="85"/>
      <c r="AD8" s="85"/>
      <c r="AE8" s="86"/>
      <c r="AF8" s="79"/>
      <c r="AG8" s="80"/>
      <c r="AH8" s="86"/>
      <c r="AI8" s="28"/>
    </row>
    <row r="9" spans="1:35" ht="16.5" customHeight="1">
      <c r="A9" s="121"/>
      <c r="B9" s="130">
        <v>5</v>
      </c>
      <c r="C9" s="135" t="s">
        <v>143</v>
      </c>
      <c r="D9" s="131" t="s">
        <v>179</v>
      </c>
      <c r="E9" s="133">
        <v>7</v>
      </c>
      <c r="F9" s="133">
        <v>0</v>
      </c>
      <c r="G9" s="133">
        <f t="shared" si="0"/>
        <v>7</v>
      </c>
      <c r="H9" s="133">
        <v>13</v>
      </c>
      <c r="I9" s="133">
        <v>0</v>
      </c>
      <c r="J9" s="133">
        <f t="shared" si="1"/>
        <v>13</v>
      </c>
      <c r="K9" s="133">
        <v>0</v>
      </c>
      <c r="L9" s="134">
        <v>5</v>
      </c>
      <c r="M9" s="105"/>
      <c r="N9" s="21"/>
      <c r="O9" s="21"/>
      <c r="P9" s="28"/>
      <c r="Q9" s="84"/>
      <c r="R9" s="84"/>
      <c r="S9" s="84"/>
      <c r="T9" s="84"/>
      <c r="U9" s="84"/>
      <c r="V9" s="84"/>
      <c r="W9" s="85"/>
      <c r="X9" s="84"/>
      <c r="Y9" s="85"/>
      <c r="Z9" s="28"/>
      <c r="AA9" s="85"/>
      <c r="AB9" s="28"/>
      <c r="AC9" s="85"/>
      <c r="AD9" s="85"/>
      <c r="AE9" s="86"/>
      <c r="AF9" s="79"/>
      <c r="AG9" s="80"/>
      <c r="AH9" s="86"/>
      <c r="AI9" s="28"/>
    </row>
    <row r="10" spans="1:35" ht="16.5" customHeight="1">
      <c r="A10" s="121"/>
      <c r="B10" s="130">
        <v>6</v>
      </c>
      <c r="C10" s="135" t="s">
        <v>88</v>
      </c>
      <c r="D10" s="131" t="s">
        <v>180</v>
      </c>
      <c r="E10" s="133">
        <v>9</v>
      </c>
      <c r="F10" s="133">
        <v>11</v>
      </c>
      <c r="G10" s="133">
        <f t="shared" si="0"/>
        <v>20</v>
      </c>
      <c r="H10" s="133">
        <v>17</v>
      </c>
      <c r="I10" s="133">
        <v>19</v>
      </c>
      <c r="J10" s="133">
        <f t="shared" si="1"/>
        <v>36</v>
      </c>
      <c r="K10" s="133">
        <v>2</v>
      </c>
      <c r="L10" s="134">
        <v>16</v>
      </c>
      <c r="M10" s="105"/>
      <c r="N10" s="98"/>
      <c r="O10" s="21"/>
      <c r="P10" s="28"/>
      <c r="Q10" s="84"/>
      <c r="R10" s="84"/>
      <c r="S10" s="84"/>
      <c r="T10" s="84"/>
      <c r="U10" s="84"/>
      <c r="V10" s="84"/>
      <c r="W10" s="85"/>
      <c r="X10" s="84"/>
      <c r="Y10" s="85"/>
      <c r="Z10" s="28"/>
      <c r="AA10" s="85"/>
      <c r="AB10" s="28"/>
      <c r="AC10" s="85"/>
      <c r="AD10" s="85"/>
      <c r="AE10" s="86"/>
      <c r="AF10" s="79"/>
      <c r="AG10" s="80"/>
      <c r="AH10" s="86"/>
      <c r="AI10" s="28"/>
    </row>
    <row r="11" spans="1:35" ht="16.5" customHeight="1">
      <c r="A11" s="121"/>
      <c r="B11" s="130">
        <v>7</v>
      </c>
      <c r="C11" s="131" t="s">
        <v>144</v>
      </c>
      <c r="D11" s="131" t="s">
        <v>144</v>
      </c>
      <c r="E11" s="133">
        <v>4</v>
      </c>
      <c r="F11" s="133">
        <v>1</v>
      </c>
      <c r="G11" s="133">
        <f t="shared" si="0"/>
        <v>5</v>
      </c>
      <c r="H11" s="133">
        <v>7</v>
      </c>
      <c r="I11" s="133">
        <v>2</v>
      </c>
      <c r="J11" s="133">
        <f t="shared" si="1"/>
        <v>9</v>
      </c>
      <c r="K11" s="136">
        <v>0</v>
      </c>
      <c r="L11" s="134">
        <v>6</v>
      </c>
      <c r="M11" s="105"/>
      <c r="N11" s="21"/>
      <c r="O11" s="21"/>
      <c r="P11" s="28"/>
      <c r="Q11" s="84"/>
      <c r="R11" s="84"/>
      <c r="S11" s="84"/>
      <c r="T11" s="84"/>
      <c r="U11" s="84"/>
      <c r="V11" s="84"/>
      <c r="W11" s="85"/>
      <c r="X11" s="84"/>
      <c r="Y11" s="85"/>
      <c r="Z11" s="28"/>
      <c r="AA11" s="85"/>
      <c r="AB11" s="28"/>
      <c r="AC11" s="85"/>
      <c r="AD11" s="85"/>
      <c r="AE11" s="86"/>
      <c r="AF11" s="79"/>
      <c r="AG11" s="80"/>
      <c r="AH11" s="86"/>
      <c r="AI11" s="28"/>
    </row>
    <row r="12" spans="1:35" ht="16.5" customHeight="1">
      <c r="A12" s="120" t="s">
        <v>161</v>
      </c>
      <c r="B12" s="130">
        <v>8</v>
      </c>
      <c r="C12" s="131" t="s">
        <v>162</v>
      </c>
      <c r="D12" s="131" t="s">
        <v>145</v>
      </c>
      <c r="E12" s="133">
        <v>1</v>
      </c>
      <c r="F12" s="133">
        <v>3</v>
      </c>
      <c r="G12" s="133">
        <f t="shared" si="0"/>
        <v>4</v>
      </c>
      <c r="H12" s="133">
        <v>1</v>
      </c>
      <c r="I12" s="133">
        <v>4</v>
      </c>
      <c r="J12" s="133">
        <f t="shared" si="1"/>
        <v>5</v>
      </c>
      <c r="K12" s="133">
        <v>0</v>
      </c>
      <c r="L12" s="134">
        <v>4</v>
      </c>
      <c r="M12" s="105"/>
      <c r="N12" s="21"/>
      <c r="O12" s="21"/>
      <c r="P12" s="28"/>
      <c r="Q12" s="84"/>
      <c r="R12" s="84"/>
      <c r="S12" s="84"/>
      <c r="T12" s="84"/>
      <c r="U12" s="84"/>
      <c r="V12" s="84"/>
      <c r="W12" s="85"/>
      <c r="X12" s="84"/>
      <c r="Y12" s="85"/>
      <c r="Z12" s="28"/>
      <c r="AA12" s="85"/>
      <c r="AB12" s="28"/>
      <c r="AC12" s="85"/>
      <c r="AD12" s="85"/>
      <c r="AE12" s="86"/>
      <c r="AF12" s="79"/>
      <c r="AG12" s="80"/>
      <c r="AH12" s="86"/>
      <c r="AI12" s="28"/>
    </row>
    <row r="13" spans="1:35" ht="16.5" customHeight="1">
      <c r="A13" s="119"/>
      <c r="B13" s="130">
        <v>9</v>
      </c>
      <c r="C13" s="131" t="s">
        <v>168</v>
      </c>
      <c r="D13" s="135" t="s">
        <v>146</v>
      </c>
      <c r="E13" s="133">
        <v>2</v>
      </c>
      <c r="F13" s="133">
        <v>4</v>
      </c>
      <c r="G13" s="133">
        <f t="shared" si="0"/>
        <v>6</v>
      </c>
      <c r="H13" s="133">
        <v>4</v>
      </c>
      <c r="I13" s="133">
        <v>8</v>
      </c>
      <c r="J13" s="133">
        <f t="shared" si="1"/>
        <v>12</v>
      </c>
      <c r="K13" s="133">
        <v>0</v>
      </c>
      <c r="L13" s="134">
        <v>6</v>
      </c>
      <c r="M13" s="105"/>
      <c r="N13" s="21"/>
      <c r="O13" s="21"/>
      <c r="P13" s="28"/>
      <c r="Q13" s="84"/>
      <c r="R13" s="84"/>
      <c r="S13" s="84"/>
      <c r="T13" s="84"/>
      <c r="U13" s="84"/>
      <c r="V13" s="84"/>
      <c r="W13" s="85"/>
      <c r="X13" s="84"/>
      <c r="Y13" s="85"/>
      <c r="Z13" s="28"/>
      <c r="AA13" s="85"/>
      <c r="AB13" s="28"/>
      <c r="AC13" s="85"/>
      <c r="AD13" s="85"/>
      <c r="AE13" s="86"/>
      <c r="AF13" s="79"/>
      <c r="AG13" s="80"/>
      <c r="AH13" s="86"/>
      <c r="AI13" s="28"/>
    </row>
    <row r="14" spans="1:35" ht="16.5" customHeight="1" thickBot="1">
      <c r="A14" s="121"/>
      <c r="B14" s="137">
        <v>10</v>
      </c>
      <c r="C14" s="138" t="s">
        <v>213</v>
      </c>
      <c r="D14" s="138" t="s">
        <v>214</v>
      </c>
      <c r="E14" s="139">
        <v>0</v>
      </c>
      <c r="F14" s="139">
        <v>3</v>
      </c>
      <c r="G14" s="139">
        <f t="shared" si="0"/>
        <v>3</v>
      </c>
      <c r="H14" s="139">
        <v>0</v>
      </c>
      <c r="I14" s="139">
        <v>5</v>
      </c>
      <c r="J14" s="139">
        <f t="shared" si="1"/>
        <v>5</v>
      </c>
      <c r="K14" s="139">
        <v>0</v>
      </c>
      <c r="L14" s="140">
        <v>3</v>
      </c>
      <c r="M14" s="105"/>
      <c r="N14" s="21"/>
      <c r="O14" s="21"/>
      <c r="P14" s="28"/>
      <c r="Q14" s="84"/>
      <c r="R14" s="84"/>
      <c r="S14" s="84"/>
      <c r="T14" s="84"/>
      <c r="U14" s="84"/>
      <c r="V14" s="84"/>
      <c r="W14" s="85"/>
      <c r="X14" s="84"/>
      <c r="Y14" s="85"/>
      <c r="Z14" s="28"/>
      <c r="AA14" s="85"/>
      <c r="AB14" s="28"/>
      <c r="AC14" s="85"/>
      <c r="AD14" s="85"/>
      <c r="AE14" s="86"/>
      <c r="AF14" s="79"/>
      <c r="AG14" s="80"/>
      <c r="AH14" s="86"/>
      <c r="AI14" s="28"/>
    </row>
    <row r="15" spans="1:35" ht="16.5" customHeight="1">
      <c r="A15" s="118"/>
      <c r="B15" s="125">
        <v>11</v>
      </c>
      <c r="C15" s="126" t="s">
        <v>90</v>
      </c>
      <c r="D15" s="141" t="s">
        <v>91</v>
      </c>
      <c r="E15" s="128">
        <v>16</v>
      </c>
      <c r="F15" s="128">
        <v>22</v>
      </c>
      <c r="G15" s="128">
        <f t="shared" si="0"/>
        <v>38</v>
      </c>
      <c r="H15" s="128">
        <v>26</v>
      </c>
      <c r="I15" s="128">
        <v>42</v>
      </c>
      <c r="J15" s="128">
        <f t="shared" si="1"/>
        <v>68</v>
      </c>
      <c r="K15" s="128">
        <v>3</v>
      </c>
      <c r="L15" s="129">
        <v>32</v>
      </c>
      <c r="M15" s="105"/>
      <c r="N15" s="21"/>
      <c r="O15" s="21"/>
      <c r="P15" s="28"/>
      <c r="Q15" s="84"/>
      <c r="R15" s="84"/>
      <c r="S15" s="84"/>
      <c r="T15" s="84"/>
      <c r="U15" s="84"/>
      <c r="V15" s="84"/>
      <c r="W15" s="85"/>
      <c r="X15" s="84"/>
      <c r="Y15" s="85"/>
      <c r="Z15" s="28"/>
      <c r="AA15" s="85"/>
      <c r="AB15" s="28"/>
      <c r="AC15" s="85"/>
      <c r="AD15" s="85"/>
      <c r="AE15" s="86"/>
      <c r="AF15" s="79"/>
      <c r="AG15" s="80"/>
      <c r="AH15" s="86"/>
      <c r="AI15" s="86"/>
    </row>
    <row r="16" spans="1:35" ht="16.5" customHeight="1">
      <c r="A16" s="121"/>
      <c r="B16" s="130">
        <v>12</v>
      </c>
      <c r="C16" s="135" t="s">
        <v>94</v>
      </c>
      <c r="D16" s="131" t="s">
        <v>95</v>
      </c>
      <c r="E16" s="133">
        <v>5</v>
      </c>
      <c r="F16" s="133">
        <v>7</v>
      </c>
      <c r="G16" s="133">
        <f t="shared" si="0"/>
        <v>12</v>
      </c>
      <c r="H16" s="133">
        <v>8</v>
      </c>
      <c r="I16" s="133">
        <v>11</v>
      </c>
      <c r="J16" s="133">
        <f t="shared" si="1"/>
        <v>19</v>
      </c>
      <c r="K16" s="133">
        <v>1</v>
      </c>
      <c r="L16" s="134">
        <v>11</v>
      </c>
      <c r="M16" s="105"/>
      <c r="N16" s="21"/>
      <c r="O16" s="21"/>
      <c r="P16" s="28"/>
      <c r="Q16" s="84"/>
      <c r="R16" s="84"/>
      <c r="S16" s="84"/>
      <c r="T16" s="84"/>
      <c r="U16" s="84"/>
      <c r="V16" s="84"/>
      <c r="W16" s="85"/>
      <c r="X16" s="84"/>
      <c r="Y16" s="85"/>
      <c r="Z16" s="28"/>
      <c r="AA16" s="85"/>
      <c r="AB16" s="28"/>
      <c r="AC16" s="85"/>
      <c r="AD16" s="85"/>
      <c r="AE16" s="86"/>
      <c r="AF16" s="79"/>
      <c r="AG16" s="80"/>
      <c r="AH16" s="86"/>
      <c r="AI16" s="28"/>
    </row>
    <row r="17" spans="1:35" ht="16.5" customHeight="1">
      <c r="A17" s="120" t="s">
        <v>164</v>
      </c>
      <c r="B17" s="130">
        <v>13</v>
      </c>
      <c r="C17" s="135" t="s">
        <v>96</v>
      </c>
      <c r="D17" s="131" t="s">
        <v>97</v>
      </c>
      <c r="E17" s="133">
        <v>7</v>
      </c>
      <c r="F17" s="133">
        <v>8</v>
      </c>
      <c r="G17" s="133">
        <f t="shared" si="0"/>
        <v>15</v>
      </c>
      <c r="H17" s="133">
        <v>11</v>
      </c>
      <c r="I17" s="133">
        <v>10</v>
      </c>
      <c r="J17" s="133">
        <f t="shared" si="1"/>
        <v>21</v>
      </c>
      <c r="K17" s="133">
        <v>1</v>
      </c>
      <c r="L17" s="134">
        <v>12</v>
      </c>
      <c r="M17" s="105"/>
      <c r="N17" s="21"/>
      <c r="O17" s="21"/>
      <c r="P17" s="28"/>
      <c r="Q17" s="84"/>
      <c r="R17" s="84"/>
      <c r="S17" s="84"/>
      <c r="T17" s="84"/>
      <c r="U17" s="84"/>
      <c r="V17" s="84"/>
      <c r="W17" s="85"/>
      <c r="X17" s="84"/>
      <c r="Y17" s="85"/>
      <c r="Z17" s="28"/>
      <c r="AA17" s="85"/>
      <c r="AB17" s="28"/>
      <c r="AC17" s="85"/>
      <c r="AD17" s="85"/>
      <c r="AE17" s="86"/>
      <c r="AF17" s="79"/>
      <c r="AG17" s="80"/>
      <c r="AH17" s="86"/>
      <c r="AI17" s="28"/>
    </row>
    <row r="18" spans="1:35" ht="16.5" customHeight="1">
      <c r="A18" s="121" t="s">
        <v>56</v>
      </c>
      <c r="B18" s="130">
        <v>14</v>
      </c>
      <c r="C18" s="135" t="s">
        <v>99</v>
      </c>
      <c r="D18" s="131" t="s">
        <v>100</v>
      </c>
      <c r="E18" s="133">
        <v>2</v>
      </c>
      <c r="F18" s="133">
        <v>1</v>
      </c>
      <c r="G18" s="133">
        <f t="shared" si="0"/>
        <v>3</v>
      </c>
      <c r="H18" s="133">
        <v>4</v>
      </c>
      <c r="I18" s="133">
        <v>1</v>
      </c>
      <c r="J18" s="133">
        <f t="shared" si="1"/>
        <v>5</v>
      </c>
      <c r="K18" s="133">
        <v>0</v>
      </c>
      <c r="L18" s="142">
        <v>3</v>
      </c>
      <c r="M18" s="105"/>
      <c r="N18" s="21"/>
      <c r="O18" s="21"/>
      <c r="P18" s="28"/>
      <c r="Q18" s="84"/>
      <c r="R18" s="84"/>
      <c r="S18" s="84"/>
      <c r="T18" s="84"/>
      <c r="U18" s="84"/>
      <c r="V18" s="84"/>
      <c r="W18" s="85"/>
      <c r="X18" s="84"/>
      <c r="Y18" s="85"/>
      <c r="Z18" s="28"/>
      <c r="AA18" s="85"/>
      <c r="AB18" s="28"/>
      <c r="AC18" s="85"/>
      <c r="AD18" s="85"/>
      <c r="AE18" s="86"/>
      <c r="AF18" s="79"/>
      <c r="AG18" s="80"/>
      <c r="AH18" s="86"/>
      <c r="AI18" s="28"/>
    </row>
    <row r="19" spans="1:35" ht="16.5" customHeight="1">
      <c r="A19" s="121"/>
      <c r="B19" s="130">
        <v>15</v>
      </c>
      <c r="C19" s="135" t="s">
        <v>101</v>
      </c>
      <c r="D19" s="131" t="s">
        <v>101</v>
      </c>
      <c r="E19" s="133">
        <v>0</v>
      </c>
      <c r="F19" s="133">
        <v>1</v>
      </c>
      <c r="G19" s="133">
        <f t="shared" si="0"/>
        <v>1</v>
      </c>
      <c r="H19" s="133">
        <v>0</v>
      </c>
      <c r="I19" s="133">
        <v>2</v>
      </c>
      <c r="J19" s="133">
        <f t="shared" si="1"/>
        <v>2</v>
      </c>
      <c r="K19" s="133">
        <v>0</v>
      </c>
      <c r="L19" s="134">
        <v>0</v>
      </c>
      <c r="M19" s="105"/>
      <c r="N19" s="21"/>
      <c r="O19" s="21"/>
      <c r="P19" s="28"/>
      <c r="Q19" s="84"/>
      <c r="R19" s="84"/>
      <c r="S19" s="84"/>
      <c r="T19" s="84"/>
      <c r="U19" s="84"/>
      <c r="V19" s="84"/>
      <c r="W19" s="85"/>
      <c r="X19" s="84"/>
      <c r="Y19" s="85"/>
      <c r="Z19" s="28"/>
      <c r="AA19" s="85"/>
      <c r="AB19" s="28"/>
      <c r="AC19" s="85"/>
      <c r="AD19" s="85"/>
      <c r="AE19" s="86"/>
      <c r="AF19" s="87"/>
      <c r="AG19" s="80"/>
      <c r="AH19" s="86"/>
      <c r="AI19" s="28"/>
    </row>
    <row r="20" spans="1:35" ht="16.5" customHeight="1">
      <c r="A20" s="119"/>
      <c r="B20" s="130">
        <v>16</v>
      </c>
      <c r="C20" s="135" t="s">
        <v>147</v>
      </c>
      <c r="D20" s="131" t="s">
        <v>148</v>
      </c>
      <c r="E20" s="133">
        <v>18</v>
      </c>
      <c r="F20" s="133">
        <v>17</v>
      </c>
      <c r="G20" s="133">
        <f t="shared" si="0"/>
        <v>35</v>
      </c>
      <c r="H20" s="133">
        <v>33</v>
      </c>
      <c r="I20" s="133">
        <v>32</v>
      </c>
      <c r="J20" s="133">
        <f t="shared" si="1"/>
        <v>65</v>
      </c>
      <c r="K20" s="133">
        <v>3</v>
      </c>
      <c r="L20" s="134">
        <v>35</v>
      </c>
      <c r="M20" s="105"/>
      <c r="N20" s="21"/>
      <c r="O20" s="21"/>
      <c r="P20" s="28"/>
      <c r="Q20" s="84"/>
      <c r="R20" s="84"/>
      <c r="S20" s="84"/>
      <c r="T20" s="84"/>
      <c r="U20" s="84"/>
      <c r="V20" s="84"/>
      <c r="W20" s="85"/>
      <c r="X20" s="84"/>
      <c r="Y20" s="85"/>
      <c r="Z20" s="28"/>
      <c r="AA20" s="85"/>
      <c r="AB20" s="28"/>
      <c r="AC20" s="85"/>
      <c r="AD20" s="85"/>
      <c r="AE20" s="86"/>
      <c r="AF20" s="79"/>
      <c r="AG20" s="80"/>
      <c r="AH20" s="86"/>
      <c r="AI20" s="28"/>
    </row>
    <row r="21" spans="1:35" ht="16.5" customHeight="1">
      <c r="A21" s="119" t="s">
        <v>156</v>
      </c>
      <c r="B21" s="130">
        <v>17</v>
      </c>
      <c r="C21" s="131" t="s">
        <v>149</v>
      </c>
      <c r="D21" s="131" t="s">
        <v>150</v>
      </c>
      <c r="E21" s="133">
        <v>9</v>
      </c>
      <c r="F21" s="133">
        <v>10</v>
      </c>
      <c r="G21" s="133">
        <f t="shared" si="0"/>
        <v>19</v>
      </c>
      <c r="H21" s="133">
        <v>12</v>
      </c>
      <c r="I21" s="133">
        <v>19</v>
      </c>
      <c r="J21" s="133">
        <f t="shared" si="1"/>
        <v>31</v>
      </c>
      <c r="K21" s="133">
        <v>2</v>
      </c>
      <c r="L21" s="134">
        <v>19</v>
      </c>
      <c r="M21" s="98"/>
      <c r="N21" s="21"/>
      <c r="O21" s="21"/>
      <c r="P21" s="28"/>
      <c r="Q21" s="84"/>
      <c r="R21" s="84"/>
      <c r="S21" s="84"/>
      <c r="T21" s="84"/>
      <c r="U21" s="84"/>
      <c r="V21" s="84"/>
      <c r="W21" s="85"/>
      <c r="X21" s="84"/>
      <c r="Y21" s="85"/>
      <c r="Z21" s="28"/>
      <c r="AA21" s="85"/>
      <c r="AB21" s="28"/>
      <c r="AC21" s="85"/>
      <c r="AD21" s="85"/>
      <c r="AE21" s="86"/>
      <c r="AF21" s="79"/>
      <c r="AG21" s="80"/>
      <c r="AH21" s="86"/>
      <c r="AI21" s="28"/>
    </row>
    <row r="22" spans="1:35" ht="16.5" customHeight="1">
      <c r="A22" s="119"/>
      <c r="B22" s="130">
        <v>18</v>
      </c>
      <c r="C22" s="135" t="s">
        <v>151</v>
      </c>
      <c r="D22" s="132" t="s">
        <v>178</v>
      </c>
      <c r="E22" s="133">
        <v>19</v>
      </c>
      <c r="F22" s="133">
        <v>12</v>
      </c>
      <c r="G22" s="133">
        <f t="shared" si="0"/>
        <v>31</v>
      </c>
      <c r="H22" s="133">
        <v>35</v>
      </c>
      <c r="I22" s="133">
        <v>22</v>
      </c>
      <c r="J22" s="133">
        <f t="shared" si="1"/>
        <v>57</v>
      </c>
      <c r="K22" s="133">
        <v>3</v>
      </c>
      <c r="L22" s="134">
        <v>27</v>
      </c>
      <c r="M22" s="98"/>
      <c r="N22" s="21"/>
      <c r="O22" s="21"/>
      <c r="P22" s="28"/>
      <c r="Q22" s="84"/>
      <c r="R22" s="84"/>
      <c r="S22" s="84"/>
      <c r="T22" s="84"/>
      <c r="U22" s="84"/>
      <c r="V22" s="84"/>
      <c r="W22" s="85"/>
      <c r="X22" s="84"/>
      <c r="Y22" s="85"/>
      <c r="Z22" s="28"/>
      <c r="AA22" s="85"/>
      <c r="AB22" s="28"/>
      <c r="AC22" s="85"/>
      <c r="AD22" s="85"/>
      <c r="AE22" s="86"/>
      <c r="AF22" s="88"/>
      <c r="AG22" s="80"/>
      <c r="AH22" s="86"/>
      <c r="AI22" s="28"/>
    </row>
    <row r="23" spans="1:35" ht="16.5" customHeight="1">
      <c r="A23" s="119"/>
      <c r="B23" s="130">
        <v>19</v>
      </c>
      <c r="C23" s="135" t="s">
        <v>152</v>
      </c>
      <c r="D23" s="131" t="s">
        <v>153</v>
      </c>
      <c r="E23" s="133">
        <v>7</v>
      </c>
      <c r="F23" s="133">
        <v>5</v>
      </c>
      <c r="G23" s="133">
        <f t="shared" si="0"/>
        <v>12</v>
      </c>
      <c r="H23" s="133">
        <v>13</v>
      </c>
      <c r="I23" s="133">
        <v>10</v>
      </c>
      <c r="J23" s="133">
        <f t="shared" si="1"/>
        <v>23</v>
      </c>
      <c r="K23" s="133">
        <v>0</v>
      </c>
      <c r="L23" s="134">
        <v>10</v>
      </c>
      <c r="M23" s="105"/>
      <c r="N23" s="21"/>
      <c r="O23" s="21"/>
      <c r="P23" s="28"/>
      <c r="Q23" s="84"/>
      <c r="R23" s="84"/>
      <c r="S23" s="84"/>
      <c r="T23" s="84"/>
      <c r="U23" s="84"/>
      <c r="V23" s="84"/>
      <c r="W23" s="85"/>
      <c r="X23" s="84"/>
      <c r="Y23" s="85"/>
      <c r="Z23" s="28"/>
      <c r="AA23" s="85"/>
      <c r="AB23" s="28"/>
      <c r="AC23" s="85"/>
      <c r="AD23" s="85"/>
      <c r="AE23" s="86"/>
      <c r="AF23" s="79"/>
      <c r="AG23" s="80"/>
      <c r="AH23" s="86"/>
      <c r="AI23" s="28"/>
    </row>
    <row r="24" spans="1:35" ht="16.5" customHeight="1">
      <c r="A24" s="119"/>
      <c r="B24" s="130">
        <v>20</v>
      </c>
      <c r="C24" s="131" t="s">
        <v>171</v>
      </c>
      <c r="D24" s="131" t="s">
        <v>181</v>
      </c>
      <c r="E24" s="133">
        <v>4</v>
      </c>
      <c r="F24" s="133">
        <v>2</v>
      </c>
      <c r="G24" s="133">
        <f t="shared" si="0"/>
        <v>6</v>
      </c>
      <c r="H24" s="133">
        <v>6</v>
      </c>
      <c r="I24" s="133">
        <v>3</v>
      </c>
      <c r="J24" s="133">
        <f t="shared" si="1"/>
        <v>9</v>
      </c>
      <c r="K24" s="133">
        <v>0</v>
      </c>
      <c r="L24" s="134">
        <v>6</v>
      </c>
      <c r="M24" s="105"/>
      <c r="N24" s="21"/>
      <c r="O24" s="21"/>
      <c r="P24" s="28"/>
      <c r="Q24" s="84"/>
      <c r="R24" s="84"/>
      <c r="S24" s="84"/>
      <c r="T24" s="84"/>
      <c r="U24" s="84"/>
      <c r="V24" s="84"/>
      <c r="W24" s="85"/>
      <c r="X24" s="84"/>
      <c r="Y24" s="85"/>
      <c r="Z24" s="28"/>
      <c r="AA24" s="85"/>
      <c r="AB24" s="28"/>
      <c r="AC24" s="85"/>
      <c r="AD24" s="85"/>
      <c r="AE24" s="86"/>
      <c r="AF24" s="79"/>
      <c r="AG24" s="80"/>
      <c r="AH24" s="86"/>
      <c r="AI24" s="28"/>
    </row>
    <row r="25" spans="1:35" ht="16.5" customHeight="1">
      <c r="A25" s="120" t="s">
        <v>161</v>
      </c>
      <c r="B25" s="130">
        <v>21</v>
      </c>
      <c r="C25" s="131" t="s">
        <v>173</v>
      </c>
      <c r="D25" s="131" t="s">
        <v>182</v>
      </c>
      <c r="E25" s="133">
        <v>0</v>
      </c>
      <c r="F25" s="133">
        <v>3</v>
      </c>
      <c r="G25" s="133">
        <f t="shared" si="0"/>
        <v>3</v>
      </c>
      <c r="H25" s="133">
        <v>0</v>
      </c>
      <c r="I25" s="133">
        <v>6</v>
      </c>
      <c r="J25" s="133">
        <f t="shared" si="1"/>
        <v>6</v>
      </c>
      <c r="K25" s="133">
        <v>0</v>
      </c>
      <c r="L25" s="134">
        <v>3</v>
      </c>
      <c r="M25" s="105"/>
      <c r="N25" s="21"/>
      <c r="O25" s="21"/>
      <c r="P25" s="28"/>
      <c r="Q25" s="84"/>
      <c r="R25" s="84"/>
      <c r="S25" s="84"/>
      <c r="T25" s="84"/>
      <c r="U25" s="84"/>
      <c r="V25" s="84"/>
      <c r="W25" s="85"/>
      <c r="X25" s="84"/>
      <c r="Y25" s="85"/>
      <c r="Z25" s="28"/>
      <c r="AA25" s="85"/>
      <c r="AB25" s="28"/>
      <c r="AC25" s="85"/>
      <c r="AD25" s="85"/>
      <c r="AE25" s="86"/>
      <c r="AF25" s="79"/>
      <c r="AG25" s="80"/>
      <c r="AH25" s="86"/>
      <c r="AI25" s="28"/>
    </row>
    <row r="26" spans="1:35" ht="16.5" customHeight="1">
      <c r="A26" s="119"/>
      <c r="B26" s="130">
        <v>22</v>
      </c>
      <c r="C26" s="131" t="s">
        <v>174</v>
      </c>
      <c r="D26" s="131" t="s">
        <v>175</v>
      </c>
      <c r="E26" s="133">
        <v>2</v>
      </c>
      <c r="F26" s="133">
        <v>1</v>
      </c>
      <c r="G26" s="133">
        <f t="shared" si="0"/>
        <v>3</v>
      </c>
      <c r="H26" s="133">
        <v>3</v>
      </c>
      <c r="I26" s="133">
        <v>2</v>
      </c>
      <c r="J26" s="133">
        <f t="shared" si="1"/>
        <v>5</v>
      </c>
      <c r="K26" s="133">
        <v>0</v>
      </c>
      <c r="L26" s="134">
        <v>3</v>
      </c>
      <c r="M26" s="105"/>
      <c r="N26" s="21"/>
      <c r="O26" s="21"/>
      <c r="P26" s="28"/>
      <c r="Q26" s="84"/>
      <c r="R26" s="84"/>
      <c r="S26" s="84"/>
      <c r="T26" s="84"/>
      <c r="U26" s="84"/>
      <c r="V26" s="84"/>
      <c r="W26" s="85"/>
      <c r="X26" s="84"/>
      <c r="Y26" s="85"/>
      <c r="Z26" s="28"/>
      <c r="AA26" s="85"/>
      <c r="AB26" s="28"/>
      <c r="AC26" s="85"/>
      <c r="AD26" s="85"/>
      <c r="AE26" s="86"/>
      <c r="AF26" s="79"/>
      <c r="AG26" s="80"/>
      <c r="AH26" s="86"/>
      <c r="AI26" s="28"/>
    </row>
    <row r="27" spans="1:35" ht="16.5" customHeight="1" thickBot="1">
      <c r="A27" s="122"/>
      <c r="B27" s="137">
        <v>23</v>
      </c>
      <c r="C27" s="138" t="s">
        <v>176</v>
      </c>
      <c r="D27" s="138" t="s">
        <v>177</v>
      </c>
      <c r="E27" s="139">
        <v>2</v>
      </c>
      <c r="F27" s="139">
        <v>0</v>
      </c>
      <c r="G27" s="139">
        <f t="shared" si="0"/>
        <v>2</v>
      </c>
      <c r="H27" s="139">
        <v>3</v>
      </c>
      <c r="I27" s="139">
        <v>0</v>
      </c>
      <c r="J27" s="139">
        <f t="shared" si="1"/>
        <v>3</v>
      </c>
      <c r="K27" s="139">
        <v>0</v>
      </c>
      <c r="L27" s="140">
        <v>2</v>
      </c>
      <c r="M27" s="105"/>
      <c r="N27" s="21"/>
      <c r="O27" s="21"/>
      <c r="P27" s="28"/>
      <c r="Q27" s="84"/>
      <c r="R27" s="84"/>
      <c r="S27" s="84"/>
      <c r="T27" s="84"/>
      <c r="U27" s="84"/>
      <c r="V27" s="84"/>
      <c r="W27" s="85"/>
      <c r="X27" s="84"/>
      <c r="Y27" s="85"/>
      <c r="Z27" s="28"/>
      <c r="AA27" s="85"/>
      <c r="AB27" s="28"/>
      <c r="AC27" s="85"/>
      <c r="AD27" s="85"/>
      <c r="AE27" s="86"/>
      <c r="AF27" s="79"/>
      <c r="AG27" s="80"/>
      <c r="AH27" s="86"/>
      <c r="AI27" s="28"/>
    </row>
    <row r="28" spans="1:35" ht="16.5" customHeight="1">
      <c r="A28" s="118"/>
      <c r="B28" s="125">
        <v>24</v>
      </c>
      <c r="C28" s="126" t="s">
        <v>102</v>
      </c>
      <c r="D28" s="127" t="s">
        <v>103</v>
      </c>
      <c r="E28" s="128">
        <v>4</v>
      </c>
      <c r="F28" s="128">
        <v>6</v>
      </c>
      <c r="G28" s="128">
        <v>10</v>
      </c>
      <c r="H28" s="128">
        <v>4</v>
      </c>
      <c r="I28" s="128">
        <v>9</v>
      </c>
      <c r="J28" s="128">
        <f t="shared" si="1"/>
        <v>13</v>
      </c>
      <c r="K28" s="128">
        <v>2</v>
      </c>
      <c r="L28" s="129">
        <v>9</v>
      </c>
      <c r="M28" s="105"/>
      <c r="N28" s="21"/>
      <c r="O28" s="21"/>
      <c r="P28" s="28"/>
      <c r="Q28" s="84"/>
      <c r="R28" s="84"/>
      <c r="S28" s="84"/>
      <c r="T28" s="84"/>
      <c r="U28" s="84"/>
      <c r="V28" s="84"/>
      <c r="W28" s="85"/>
      <c r="X28" s="84"/>
      <c r="Y28" s="85"/>
      <c r="Z28" s="28"/>
      <c r="AA28" s="85"/>
      <c r="AB28" s="28"/>
      <c r="AC28" s="85"/>
      <c r="AD28" s="85"/>
      <c r="AE28" s="86"/>
      <c r="AF28" s="79"/>
      <c r="AG28" s="80"/>
      <c r="AH28" s="86"/>
      <c r="AI28" s="28"/>
    </row>
    <row r="29" spans="1:35" ht="16.5" customHeight="1">
      <c r="A29" s="120" t="s">
        <v>216</v>
      </c>
      <c r="B29" s="130">
        <v>25</v>
      </c>
      <c r="C29" s="135" t="s">
        <v>104</v>
      </c>
      <c r="D29" s="131" t="s">
        <v>105</v>
      </c>
      <c r="E29" s="133">
        <v>2</v>
      </c>
      <c r="F29" s="133">
        <v>6</v>
      </c>
      <c r="G29" s="133">
        <f t="shared" si="0"/>
        <v>8</v>
      </c>
      <c r="H29" s="133">
        <v>3</v>
      </c>
      <c r="I29" s="133">
        <v>10</v>
      </c>
      <c r="J29" s="133">
        <f t="shared" si="1"/>
        <v>13</v>
      </c>
      <c r="K29" s="133">
        <v>0</v>
      </c>
      <c r="L29" s="134">
        <v>8</v>
      </c>
      <c r="M29" s="105"/>
      <c r="N29" s="21"/>
      <c r="O29" s="21"/>
      <c r="P29" s="28"/>
      <c r="Q29" s="84"/>
      <c r="R29" s="84"/>
      <c r="S29" s="84"/>
      <c r="T29" s="84"/>
      <c r="U29" s="84"/>
      <c r="V29" s="84"/>
      <c r="W29" s="85"/>
      <c r="X29" s="84"/>
      <c r="Y29" s="85"/>
      <c r="Z29" s="28"/>
      <c r="AA29" s="85"/>
      <c r="AB29" s="28"/>
      <c r="AC29" s="85"/>
      <c r="AD29" s="85"/>
      <c r="AE29" s="86"/>
      <c r="AF29" s="79"/>
      <c r="AG29" s="80"/>
      <c r="AH29" s="86"/>
      <c r="AI29" s="28"/>
    </row>
    <row r="30" spans="1:35" ht="16.5" customHeight="1">
      <c r="A30" s="121"/>
      <c r="B30" s="130">
        <v>26</v>
      </c>
      <c r="C30" s="131" t="s">
        <v>211</v>
      </c>
      <c r="D30" s="131" t="s">
        <v>212</v>
      </c>
      <c r="E30" s="133">
        <v>3</v>
      </c>
      <c r="F30" s="133">
        <v>4</v>
      </c>
      <c r="G30" s="133">
        <f t="shared" si="0"/>
        <v>7</v>
      </c>
      <c r="H30" s="133">
        <v>4</v>
      </c>
      <c r="I30" s="133">
        <v>6</v>
      </c>
      <c r="J30" s="133">
        <f t="shared" si="1"/>
        <v>10</v>
      </c>
      <c r="K30" s="133">
        <v>0</v>
      </c>
      <c r="L30" s="134">
        <v>7</v>
      </c>
      <c r="M30" s="105"/>
      <c r="N30" s="21"/>
      <c r="O30" s="21"/>
      <c r="P30" s="28"/>
      <c r="Q30" s="84"/>
      <c r="R30" s="84"/>
      <c r="S30" s="84"/>
      <c r="T30" s="84"/>
      <c r="U30" s="84"/>
      <c r="V30" s="84"/>
      <c r="W30" s="85"/>
      <c r="X30" s="84"/>
      <c r="Y30" s="85"/>
      <c r="Z30" s="28"/>
      <c r="AA30" s="85"/>
      <c r="AB30" s="28"/>
      <c r="AC30" s="85"/>
      <c r="AD30" s="85"/>
      <c r="AE30" s="86"/>
      <c r="AF30" s="79"/>
      <c r="AG30" s="80"/>
      <c r="AH30" s="86"/>
      <c r="AI30" s="28"/>
    </row>
    <row r="31" spans="1:35" ht="16.5" customHeight="1">
      <c r="A31" s="120"/>
      <c r="B31" s="130">
        <v>27</v>
      </c>
      <c r="C31" s="91" t="s">
        <v>154</v>
      </c>
      <c r="D31" s="91" t="s">
        <v>115</v>
      </c>
      <c r="E31" s="133">
        <v>7</v>
      </c>
      <c r="F31" s="133">
        <v>7</v>
      </c>
      <c r="G31" s="133">
        <f t="shared" si="0"/>
        <v>14</v>
      </c>
      <c r="H31" s="133">
        <v>12</v>
      </c>
      <c r="I31" s="133">
        <v>11</v>
      </c>
      <c r="J31" s="133">
        <f t="shared" si="1"/>
        <v>23</v>
      </c>
      <c r="K31" s="133">
        <v>1</v>
      </c>
      <c r="L31" s="134">
        <v>12</v>
      </c>
      <c r="M31" s="105"/>
      <c r="N31" s="21"/>
      <c r="O31" s="28"/>
      <c r="P31" s="28"/>
      <c r="Q31" s="28"/>
      <c r="R31" s="28"/>
      <c r="S31" s="28"/>
      <c r="T31" s="28"/>
      <c r="U31" s="28"/>
      <c r="V31" s="28"/>
      <c r="W31" s="85"/>
      <c r="X31" s="84"/>
      <c r="Y31" s="85"/>
      <c r="Z31" s="28"/>
      <c r="AA31" s="85"/>
      <c r="AB31" s="28"/>
      <c r="AC31" s="85"/>
      <c r="AD31" s="85"/>
      <c r="AE31" s="85"/>
      <c r="AF31" s="79"/>
      <c r="AG31" s="80"/>
      <c r="AH31" s="28"/>
      <c r="AI31" s="28"/>
    </row>
    <row r="32" spans="1:13" ht="16.5" customHeight="1">
      <c r="A32" s="123" t="s">
        <v>161</v>
      </c>
      <c r="B32" s="130">
        <v>28</v>
      </c>
      <c r="C32" s="131" t="s">
        <v>158</v>
      </c>
      <c r="D32" s="131" t="s">
        <v>158</v>
      </c>
      <c r="E32" s="133">
        <v>4</v>
      </c>
      <c r="F32" s="133">
        <v>1</v>
      </c>
      <c r="G32" s="133">
        <f t="shared" si="0"/>
        <v>5</v>
      </c>
      <c r="H32" s="133">
        <v>5</v>
      </c>
      <c r="I32" s="133">
        <v>2</v>
      </c>
      <c r="J32" s="133">
        <f t="shared" si="1"/>
        <v>7</v>
      </c>
      <c r="K32" s="89">
        <v>0</v>
      </c>
      <c r="L32" s="143">
        <v>5</v>
      </c>
      <c r="M32" s="5"/>
    </row>
    <row r="33" spans="1:13" ht="16.5" customHeight="1" thickBot="1">
      <c r="A33" s="124"/>
      <c r="B33" s="144">
        <v>29</v>
      </c>
      <c r="C33" s="145" t="s">
        <v>172</v>
      </c>
      <c r="D33" s="145" t="s">
        <v>183</v>
      </c>
      <c r="E33" s="146">
        <v>3</v>
      </c>
      <c r="F33" s="146">
        <v>2</v>
      </c>
      <c r="G33" s="146">
        <f t="shared" si="0"/>
        <v>5</v>
      </c>
      <c r="H33" s="146">
        <v>5</v>
      </c>
      <c r="I33" s="146">
        <v>4</v>
      </c>
      <c r="J33" s="146">
        <f t="shared" si="1"/>
        <v>9</v>
      </c>
      <c r="K33" s="147">
        <v>0</v>
      </c>
      <c r="L33" s="148">
        <v>5</v>
      </c>
      <c r="M33" s="5"/>
    </row>
    <row r="34" spans="1:13" ht="16.5" customHeight="1" thickBot="1">
      <c r="A34" s="94"/>
      <c r="B34" s="100"/>
      <c r="C34" s="101" t="s">
        <v>109</v>
      </c>
      <c r="D34" s="100"/>
      <c r="E34" s="101">
        <f aca="true" t="shared" si="2" ref="E34:L34">SUM(E5:E33)</f>
        <v>176</v>
      </c>
      <c r="F34" s="101">
        <f t="shared" si="2"/>
        <v>174</v>
      </c>
      <c r="G34" s="101">
        <f t="shared" si="2"/>
        <v>350</v>
      </c>
      <c r="H34" s="101">
        <f t="shared" si="2"/>
        <v>290</v>
      </c>
      <c r="I34" s="101">
        <f t="shared" si="2"/>
        <v>305</v>
      </c>
      <c r="J34" s="101">
        <f t="shared" si="2"/>
        <v>595</v>
      </c>
      <c r="K34" s="101">
        <f t="shared" si="2"/>
        <v>24</v>
      </c>
      <c r="L34" s="101">
        <f t="shared" si="2"/>
        <v>308</v>
      </c>
      <c r="M34" s="5"/>
    </row>
    <row r="35" spans="2:13" ht="12.75">
      <c r="B35" s="5"/>
      <c r="C35" s="5"/>
      <c r="D35" s="5"/>
      <c r="E35" s="5" t="s">
        <v>155</v>
      </c>
      <c r="F35" s="5" t="s">
        <v>155</v>
      </c>
      <c r="G35" s="5" t="s">
        <v>159</v>
      </c>
      <c r="H35" s="5" t="s">
        <v>155</v>
      </c>
      <c r="I35" s="5" t="s">
        <v>155</v>
      </c>
      <c r="J35" s="5" t="s">
        <v>155</v>
      </c>
      <c r="K35" s="5" t="s">
        <v>159</v>
      </c>
      <c r="L35" s="5" t="s">
        <v>160</v>
      </c>
      <c r="M35" s="5"/>
    </row>
    <row r="36" spans="2:13" ht="12.75">
      <c r="B36" s="5"/>
      <c r="C36" s="5" t="s">
        <v>139</v>
      </c>
      <c r="D36" s="5"/>
      <c r="E36" s="5"/>
      <c r="F36" s="5"/>
      <c r="G36" s="5"/>
      <c r="H36" s="5"/>
      <c r="I36" s="5"/>
      <c r="J36" s="5"/>
      <c r="K36" s="5"/>
      <c r="L36" s="5" t="s">
        <v>139</v>
      </c>
      <c r="M36" s="5"/>
    </row>
    <row r="37" spans="2:13" ht="12.75">
      <c r="B37" s="5"/>
      <c r="C37" s="5"/>
      <c r="D37" s="5"/>
      <c r="E37" s="5"/>
      <c r="F37" s="5"/>
      <c r="G37" s="5"/>
      <c r="H37" s="5"/>
      <c r="I37" s="5"/>
      <c r="J37" s="5"/>
      <c r="K37" s="5"/>
      <c r="L37" s="5" t="s">
        <v>139</v>
      </c>
      <c r="M37" s="5"/>
    </row>
    <row r="38" spans="4:12" ht="12.75">
      <c r="D38" s="5"/>
      <c r="E38" s="5"/>
      <c r="F38" s="5"/>
      <c r="G38" s="5"/>
      <c r="H38" s="5"/>
      <c r="I38" s="5"/>
      <c r="J38" s="5"/>
      <c r="K38" s="5"/>
      <c r="L38" s="5"/>
    </row>
    <row r="39" spans="4:12" ht="12.75">
      <c r="D39" s="5"/>
      <c r="E39" s="5"/>
      <c r="F39" s="5"/>
      <c r="G39" s="5"/>
      <c r="H39" s="5"/>
      <c r="I39" s="5"/>
      <c r="J39" s="5"/>
      <c r="K39" s="5"/>
      <c r="L39" s="5"/>
    </row>
  </sheetData>
  <sheetProtection/>
  <mergeCells count="2">
    <mergeCell ref="H3:J3"/>
    <mergeCell ref="E3:G3"/>
  </mergeCells>
  <printOptions/>
  <pageMargins left="0.7874015748031497" right="0.7874015748031497" top="0.7874015748031497" bottom="0.5905511811023623"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O72"/>
  <sheetViews>
    <sheetView zoomScalePageLayoutView="0" workbookViewId="0" topLeftCell="A25">
      <selection activeCell="J37" sqref="J37"/>
    </sheetView>
  </sheetViews>
  <sheetFormatPr defaultColWidth="9.00390625" defaultRowHeight="15" customHeight="1"/>
  <cols>
    <col min="1" max="1" width="1.37890625" style="34" customWidth="1"/>
    <col min="2" max="2" width="14.875" style="72" customWidth="1"/>
    <col min="3" max="4" width="8.875" style="34" customWidth="1"/>
    <col min="5" max="5" width="10.25390625" style="34" bestFit="1" customWidth="1"/>
    <col min="6" max="6" width="3.25390625" style="34" customWidth="1"/>
    <col min="7" max="7" width="14.875" style="34" bestFit="1" customWidth="1"/>
    <col min="8" max="8" width="8.875" style="34" customWidth="1"/>
    <col min="9" max="9" width="9.625" style="34" bestFit="1" customWidth="1"/>
    <col min="10" max="10" width="8.875" style="34" customWidth="1"/>
    <col min="11" max="11" width="2.125" style="34" customWidth="1"/>
    <col min="12" max="12" width="15.875" style="34" customWidth="1"/>
    <col min="13" max="16384" width="8.875" style="34" customWidth="1"/>
  </cols>
  <sheetData>
    <row r="1" spans="1:11" ht="15" customHeight="1" thickBot="1">
      <c r="A1" s="29"/>
      <c r="B1" s="30"/>
      <c r="C1" s="280" t="s">
        <v>43</v>
      </c>
      <c r="D1" s="281"/>
      <c r="E1" s="281"/>
      <c r="F1" s="281"/>
      <c r="G1" s="282"/>
      <c r="H1" s="29"/>
      <c r="I1" s="29"/>
      <c r="J1" s="29"/>
      <c r="K1" s="29"/>
    </row>
    <row r="2" spans="1:11" ht="15" customHeight="1">
      <c r="A2" s="29"/>
      <c r="B2" s="30"/>
      <c r="C2" s="35" t="s">
        <v>31</v>
      </c>
      <c r="D2" s="29"/>
      <c r="E2" s="29"/>
      <c r="F2" s="29"/>
      <c r="G2" s="29"/>
      <c r="H2" s="29"/>
      <c r="I2" s="29"/>
      <c r="J2" s="29"/>
      <c r="K2" s="29"/>
    </row>
    <row r="3" spans="1:11" ht="15" customHeight="1">
      <c r="A3" s="29"/>
      <c r="B3" s="30"/>
      <c r="C3" s="29"/>
      <c r="D3" s="29"/>
      <c r="E3" s="29"/>
      <c r="F3" s="29"/>
      <c r="G3" s="29"/>
      <c r="H3" s="29"/>
      <c r="I3" s="29"/>
      <c r="J3" s="29"/>
      <c r="K3" s="29"/>
    </row>
    <row r="4" spans="1:15" ht="15" customHeight="1">
      <c r="A4" s="29"/>
      <c r="B4" s="36" t="s">
        <v>42</v>
      </c>
      <c r="C4" s="37" t="s">
        <v>32</v>
      </c>
      <c r="D4" s="37" t="s">
        <v>33</v>
      </c>
      <c r="E4" s="37" t="s">
        <v>34</v>
      </c>
      <c r="F4" s="29"/>
      <c r="G4" s="38" t="s">
        <v>40</v>
      </c>
      <c r="H4" s="37" t="s">
        <v>32</v>
      </c>
      <c r="I4" s="37" t="s">
        <v>33</v>
      </c>
      <c r="J4" s="37" t="s">
        <v>34</v>
      </c>
      <c r="K4" s="29"/>
      <c r="L4" s="39" t="s">
        <v>41</v>
      </c>
      <c r="M4" s="37" t="s">
        <v>32</v>
      </c>
      <c r="N4" s="37" t="s">
        <v>33</v>
      </c>
      <c r="O4" s="37" t="s">
        <v>34</v>
      </c>
    </row>
    <row r="5" spans="1:15" ht="15" customHeight="1">
      <c r="A5" s="29"/>
      <c r="B5" s="36" t="s">
        <v>39</v>
      </c>
      <c r="C5" s="40">
        <f>C17</f>
        <v>123</v>
      </c>
      <c r="D5" s="41">
        <f>+C5/C8</f>
        <v>0.26004228329809725</v>
      </c>
      <c r="E5" s="42">
        <f>+E8*D5</f>
        <v>68.65116279069767</v>
      </c>
      <c r="F5" s="29"/>
      <c r="G5" s="43" t="s">
        <v>91</v>
      </c>
      <c r="H5" s="44">
        <v>45</v>
      </c>
      <c r="I5" s="41">
        <f>+H5/H$15</f>
        <v>0.22277227722772278</v>
      </c>
      <c r="J5" s="42">
        <v>26</v>
      </c>
      <c r="K5" s="29"/>
      <c r="L5" s="43" t="s">
        <v>103</v>
      </c>
      <c r="M5" s="44">
        <v>39</v>
      </c>
      <c r="N5" s="41">
        <f>+M5/M11</f>
        <v>0.2635135135135135</v>
      </c>
      <c r="O5" s="42">
        <f>O$11*N5</f>
        <v>21.767441860465116</v>
      </c>
    </row>
    <row r="6" spans="1:15" ht="15" customHeight="1">
      <c r="A6" s="29"/>
      <c r="B6" s="36" t="s">
        <v>40</v>
      </c>
      <c r="C6" s="40">
        <f>H15</f>
        <v>202</v>
      </c>
      <c r="D6" s="41">
        <f>+C6/C8</f>
        <v>0.427061310782241</v>
      </c>
      <c r="E6" s="42">
        <v>112</v>
      </c>
      <c r="F6" s="29"/>
      <c r="G6" s="45" t="s">
        <v>92</v>
      </c>
      <c r="H6" s="44">
        <v>26</v>
      </c>
      <c r="I6" s="41">
        <f aca="true" t="shared" si="0" ref="I6:I14">+H6/H$15</f>
        <v>0.12871287128712872</v>
      </c>
      <c r="J6" s="42">
        <f aca="true" t="shared" si="1" ref="J6:J14">J$15*I6</f>
        <v>14.415841584158416</v>
      </c>
      <c r="K6" s="29"/>
      <c r="L6" s="45" t="s">
        <v>105</v>
      </c>
      <c r="M6" s="44">
        <v>17</v>
      </c>
      <c r="N6" s="41">
        <f>+M6/M11</f>
        <v>0.11486486486486487</v>
      </c>
      <c r="O6" s="42">
        <f>O$11*N6</f>
        <v>9.488372093023257</v>
      </c>
    </row>
    <row r="7" spans="1:15" ht="15" customHeight="1">
      <c r="A7" s="29"/>
      <c r="B7" s="36" t="s">
        <v>41</v>
      </c>
      <c r="C7" s="40">
        <f>M11</f>
        <v>148</v>
      </c>
      <c r="D7" s="41">
        <f>+C7/C8</f>
        <v>0.3128964059196617</v>
      </c>
      <c r="E7" s="42">
        <f>+E8*D7</f>
        <v>82.6046511627907</v>
      </c>
      <c r="F7" s="29"/>
      <c r="G7" s="45" t="s">
        <v>93</v>
      </c>
      <c r="H7" s="44">
        <v>15</v>
      </c>
      <c r="I7" s="41">
        <f t="shared" si="0"/>
        <v>0.07425742574257425</v>
      </c>
      <c r="J7" s="42">
        <f t="shared" si="1"/>
        <v>8.316831683168317</v>
      </c>
      <c r="K7" s="29"/>
      <c r="L7" s="45" t="s">
        <v>106</v>
      </c>
      <c r="M7" s="44">
        <v>61</v>
      </c>
      <c r="N7" s="41">
        <f>+M7/M11</f>
        <v>0.41216216216216217</v>
      </c>
      <c r="O7" s="42">
        <v>35</v>
      </c>
    </row>
    <row r="8" spans="1:15" ht="15" customHeight="1">
      <c r="A8" s="29"/>
      <c r="B8" s="46" t="s">
        <v>35</v>
      </c>
      <c r="C8" s="47">
        <f>SUM(C5:C7)</f>
        <v>473</v>
      </c>
      <c r="D8" s="48">
        <f>SUM(D5:D7)</f>
        <v>1</v>
      </c>
      <c r="E8" s="49">
        <f>48*3+24*5</f>
        <v>264</v>
      </c>
      <c r="F8" s="29"/>
      <c r="G8" s="45" t="s">
        <v>95</v>
      </c>
      <c r="H8" s="44">
        <v>38</v>
      </c>
      <c r="I8" s="41">
        <f t="shared" si="0"/>
        <v>0.18811881188118812</v>
      </c>
      <c r="J8" s="42">
        <v>22</v>
      </c>
      <c r="K8" s="29"/>
      <c r="L8" s="45" t="s">
        <v>107</v>
      </c>
      <c r="M8" s="44">
        <v>8</v>
      </c>
      <c r="N8" s="41">
        <f>+M8/M11</f>
        <v>0.05405405405405406</v>
      </c>
      <c r="O8" s="42">
        <f>O$11*N8</f>
        <v>4.465116279069768</v>
      </c>
    </row>
    <row r="9" spans="1:15" ht="15" customHeight="1">
      <c r="A9" s="29"/>
      <c r="B9" s="30"/>
      <c r="C9" s="29"/>
      <c r="D9" s="29"/>
      <c r="E9" s="29"/>
      <c r="F9" s="29"/>
      <c r="G9" s="45" t="s">
        <v>97</v>
      </c>
      <c r="H9" s="44">
        <v>24</v>
      </c>
      <c r="I9" s="41">
        <f t="shared" si="0"/>
        <v>0.1188118811881188</v>
      </c>
      <c r="J9" s="42">
        <f t="shared" si="1"/>
        <v>13.306930693069306</v>
      </c>
      <c r="K9" s="29"/>
      <c r="L9" s="45" t="s">
        <v>108</v>
      </c>
      <c r="M9" s="44">
        <v>14</v>
      </c>
      <c r="N9" s="41">
        <f>+M9/M11</f>
        <v>0.0945945945945946</v>
      </c>
      <c r="O9" s="42">
        <f>O$11*N9</f>
        <v>7.813953488372094</v>
      </c>
    </row>
    <row r="10" spans="1:15" ht="15" customHeight="1">
      <c r="A10" s="29"/>
      <c r="B10" s="50" t="s">
        <v>39</v>
      </c>
      <c r="C10" s="37" t="s">
        <v>32</v>
      </c>
      <c r="D10" s="37" t="s">
        <v>33</v>
      </c>
      <c r="E10" s="37" t="s">
        <v>34</v>
      </c>
      <c r="F10" s="29"/>
      <c r="G10" s="45" t="s">
        <v>98</v>
      </c>
      <c r="H10" s="44">
        <v>8</v>
      </c>
      <c r="I10" s="41">
        <f t="shared" si="0"/>
        <v>0.039603960396039604</v>
      </c>
      <c r="J10" s="42">
        <f t="shared" si="1"/>
        <v>4.435643564356436</v>
      </c>
      <c r="K10" s="29"/>
      <c r="L10" s="45" t="s">
        <v>115</v>
      </c>
      <c r="M10" s="44">
        <v>9</v>
      </c>
      <c r="N10" s="41">
        <f>+M10/M11</f>
        <v>0.060810810810810814</v>
      </c>
      <c r="O10" s="42">
        <f>O$11*N10</f>
        <v>5.023255813953489</v>
      </c>
    </row>
    <row r="11" spans="1:15" ht="15" customHeight="1">
      <c r="A11" s="29"/>
      <c r="B11" s="43" t="s">
        <v>82</v>
      </c>
      <c r="C11" s="51">
        <v>29</v>
      </c>
      <c r="D11" s="41">
        <f>+C11/C17</f>
        <v>0.23577235772357724</v>
      </c>
      <c r="E11" s="42">
        <f>E$17*D11</f>
        <v>16.186046511627907</v>
      </c>
      <c r="F11" s="29"/>
      <c r="G11" s="45" t="s">
        <v>100</v>
      </c>
      <c r="H11" s="44">
        <v>8</v>
      </c>
      <c r="I11" s="41">
        <f t="shared" si="0"/>
        <v>0.039603960396039604</v>
      </c>
      <c r="J11" s="42">
        <f t="shared" si="1"/>
        <v>4.435643564356436</v>
      </c>
      <c r="K11" s="29"/>
      <c r="L11" s="47" t="s">
        <v>37</v>
      </c>
      <c r="M11" s="47">
        <f>SUM(M5:M10)</f>
        <v>148</v>
      </c>
      <c r="N11" s="53">
        <f>SUM(N5:N10)</f>
        <v>1</v>
      </c>
      <c r="O11" s="49">
        <f>E7</f>
        <v>82.6046511627907</v>
      </c>
    </row>
    <row r="12" spans="1:11" ht="15" customHeight="1">
      <c r="A12" s="29"/>
      <c r="B12" s="45" t="s">
        <v>84</v>
      </c>
      <c r="C12" s="51">
        <v>37</v>
      </c>
      <c r="D12" s="41">
        <f>+C12/C17</f>
        <v>0.3008130081300813</v>
      </c>
      <c r="E12" s="42">
        <v>22</v>
      </c>
      <c r="F12" s="29"/>
      <c r="G12" s="45" t="s">
        <v>101</v>
      </c>
      <c r="H12" s="44">
        <v>12</v>
      </c>
      <c r="I12" s="41">
        <f t="shared" si="0"/>
        <v>0.0594059405940594</v>
      </c>
      <c r="J12" s="42">
        <f t="shared" si="1"/>
        <v>6.653465346534653</v>
      </c>
      <c r="K12" s="29"/>
    </row>
    <row r="13" spans="1:15" ht="15" customHeight="1">
      <c r="A13" s="29"/>
      <c r="B13" s="45" t="s">
        <v>114</v>
      </c>
      <c r="C13" s="51">
        <v>6</v>
      </c>
      <c r="D13" s="41">
        <f>+C13/C17</f>
        <v>0.04878048780487805</v>
      </c>
      <c r="E13" s="42">
        <f>E$17*D13</f>
        <v>3.3488372093023253</v>
      </c>
      <c r="F13" s="29"/>
      <c r="G13" s="45" t="s">
        <v>110</v>
      </c>
      <c r="H13" s="44">
        <v>22</v>
      </c>
      <c r="I13" s="41">
        <f t="shared" si="0"/>
        <v>0.10891089108910891</v>
      </c>
      <c r="J13" s="42">
        <f t="shared" si="1"/>
        <v>12.198019801980198</v>
      </c>
      <c r="K13" s="29"/>
      <c r="O13" s="54"/>
    </row>
    <row r="14" spans="1:11" ht="15" customHeight="1">
      <c r="A14" s="29"/>
      <c r="B14" s="45" t="s">
        <v>86</v>
      </c>
      <c r="C14" s="51">
        <v>20</v>
      </c>
      <c r="D14" s="41">
        <f>+C14/C17</f>
        <v>0.16260162601626016</v>
      </c>
      <c r="E14" s="42">
        <f>E$17*D14</f>
        <v>11.162790697674417</v>
      </c>
      <c r="F14" s="29"/>
      <c r="G14" s="52" t="s">
        <v>111</v>
      </c>
      <c r="H14" s="44">
        <v>4</v>
      </c>
      <c r="I14" s="41">
        <f t="shared" si="0"/>
        <v>0.019801980198019802</v>
      </c>
      <c r="J14" s="42">
        <f t="shared" si="1"/>
        <v>2.217821782178218</v>
      </c>
      <c r="K14" s="29"/>
    </row>
    <row r="15" spans="1:11" ht="15" customHeight="1">
      <c r="A15" s="29"/>
      <c r="B15" s="45" t="s">
        <v>87</v>
      </c>
      <c r="C15" s="51">
        <v>16</v>
      </c>
      <c r="D15" s="41">
        <f>+C15/C17</f>
        <v>0.13008130081300814</v>
      </c>
      <c r="E15" s="42">
        <f>E$17*D15</f>
        <v>8.930232558139535</v>
      </c>
      <c r="F15" s="29"/>
      <c r="G15" s="47" t="s">
        <v>36</v>
      </c>
      <c r="H15" s="47">
        <f>SUM(H5:H14)</f>
        <v>202</v>
      </c>
      <c r="I15" s="48">
        <f>SUM(I5:I14)</f>
        <v>1</v>
      </c>
      <c r="J15" s="49">
        <f>E6</f>
        <v>112</v>
      </c>
      <c r="K15" s="29"/>
    </row>
    <row r="16" spans="1:15" ht="15" customHeight="1">
      <c r="A16" s="29"/>
      <c r="B16" s="45" t="s">
        <v>89</v>
      </c>
      <c r="C16" s="51">
        <v>15</v>
      </c>
      <c r="D16" s="41">
        <f>+C16/C17</f>
        <v>0.12195121951219512</v>
      </c>
      <c r="E16" s="42">
        <f>E$17*D16</f>
        <v>8.372093023255813</v>
      </c>
      <c r="F16" s="29"/>
      <c r="G16" s="29"/>
      <c r="H16" s="29"/>
      <c r="I16" s="29"/>
      <c r="J16" s="29"/>
      <c r="K16" s="29"/>
      <c r="O16" s="54"/>
    </row>
    <row r="17" spans="1:11" ht="15" customHeight="1">
      <c r="A17" s="29"/>
      <c r="B17" s="55" t="s">
        <v>36</v>
      </c>
      <c r="C17" s="47">
        <f>SUM(C11:C16)</f>
        <v>123</v>
      </c>
      <c r="D17" s="48">
        <f>SUM(D11:D16)</f>
        <v>1</v>
      </c>
      <c r="E17" s="49">
        <f>E5</f>
        <v>68.65116279069767</v>
      </c>
      <c r="F17" s="29"/>
      <c r="G17" s="29"/>
      <c r="H17" s="29"/>
      <c r="I17" s="29"/>
      <c r="J17" s="56"/>
      <c r="K17" s="29"/>
    </row>
    <row r="18" spans="1:11" ht="15" customHeight="1">
      <c r="A18" s="29"/>
      <c r="B18" s="57"/>
      <c r="C18" s="58"/>
      <c r="D18" s="59"/>
      <c r="E18" s="60"/>
      <c r="F18" s="29"/>
      <c r="G18" s="56"/>
      <c r="H18" s="29"/>
      <c r="I18" s="29"/>
      <c r="J18" s="29"/>
      <c r="K18" s="29"/>
    </row>
    <row r="19" spans="1:11" ht="15" customHeight="1" thickBot="1">
      <c r="A19" s="29"/>
      <c r="B19" s="30"/>
      <c r="C19" s="29"/>
      <c r="D19" s="29"/>
      <c r="E19" s="29"/>
      <c r="F19" s="29"/>
      <c r="G19" s="29"/>
      <c r="H19" s="29"/>
      <c r="I19" s="29"/>
      <c r="J19" s="29"/>
      <c r="K19" s="29"/>
    </row>
    <row r="20" spans="1:11" ht="15" customHeight="1" thickBot="1">
      <c r="A20" s="29"/>
      <c r="B20" s="61"/>
      <c r="C20" s="31" t="s">
        <v>49</v>
      </c>
      <c r="D20" s="32"/>
      <c r="E20" s="32"/>
      <c r="F20" s="32"/>
      <c r="G20" s="33"/>
      <c r="H20" s="29"/>
      <c r="I20" s="29"/>
      <c r="J20" s="29"/>
      <c r="K20" s="29"/>
    </row>
    <row r="21" spans="1:11" ht="15" customHeight="1">
      <c r="A21" s="29"/>
      <c r="B21" s="30"/>
      <c r="C21" s="35" t="s">
        <v>31</v>
      </c>
      <c r="D21" s="29"/>
      <c r="E21" s="29"/>
      <c r="F21" s="29"/>
      <c r="G21" s="29"/>
      <c r="H21" s="29"/>
      <c r="I21" s="29"/>
      <c r="J21" s="29"/>
      <c r="K21" s="29"/>
    </row>
    <row r="22" spans="1:11" ht="15" customHeight="1">
      <c r="A22" s="29"/>
      <c r="B22" s="30"/>
      <c r="C22" s="29"/>
      <c r="D22" s="29"/>
      <c r="E22" s="29"/>
      <c r="F22" s="29"/>
      <c r="G22" s="29"/>
      <c r="H22" s="29"/>
      <c r="I22" s="29"/>
      <c r="J22" s="29"/>
      <c r="K22" s="29"/>
    </row>
    <row r="23" spans="1:11" ht="15" customHeight="1">
      <c r="A23" s="29"/>
      <c r="B23" s="36" t="s">
        <v>42</v>
      </c>
      <c r="C23" s="37" t="s">
        <v>32</v>
      </c>
      <c r="D23" s="37" t="s">
        <v>33</v>
      </c>
      <c r="E23" s="37" t="s">
        <v>34</v>
      </c>
      <c r="F23" s="29"/>
      <c r="G23" s="38" t="s">
        <v>40</v>
      </c>
      <c r="H23" s="37" t="s">
        <v>32</v>
      </c>
      <c r="I23" s="37" t="s">
        <v>33</v>
      </c>
      <c r="J23" s="37" t="s">
        <v>34</v>
      </c>
      <c r="K23" s="29"/>
    </row>
    <row r="24" spans="1:15" ht="15" customHeight="1">
      <c r="A24" s="29"/>
      <c r="B24" s="36" t="str">
        <f aca="true" t="shared" si="2" ref="B24:C26">B5</f>
        <v>東予</v>
      </c>
      <c r="C24" s="36">
        <f t="shared" si="2"/>
        <v>123</v>
      </c>
      <c r="D24" s="41">
        <f>+C24/C27</f>
        <v>0.26004228329809725</v>
      </c>
      <c r="E24" s="42">
        <v>103</v>
      </c>
      <c r="F24" s="29"/>
      <c r="G24" s="36" t="str">
        <f aca="true" t="shared" si="3" ref="G24:H33">G5</f>
        <v>五百木SC</v>
      </c>
      <c r="H24" s="36">
        <f t="shared" si="3"/>
        <v>45</v>
      </c>
      <c r="I24" s="41">
        <f>+H24/H$34</f>
        <v>0.22277227722772278</v>
      </c>
      <c r="J24" s="42">
        <v>37</v>
      </c>
      <c r="K24" s="29"/>
      <c r="L24" s="39" t="s">
        <v>41</v>
      </c>
      <c r="M24" s="37" t="s">
        <v>32</v>
      </c>
      <c r="N24" s="37" t="s">
        <v>33</v>
      </c>
      <c r="O24" s="37" t="s">
        <v>34</v>
      </c>
    </row>
    <row r="25" spans="1:15" ht="15" customHeight="1">
      <c r="A25" s="29"/>
      <c r="B25" s="36" t="str">
        <f t="shared" si="2"/>
        <v>中予</v>
      </c>
      <c r="C25" s="36">
        <f t="shared" si="2"/>
        <v>202</v>
      </c>
      <c r="D25" s="41">
        <f>+C25/C27</f>
        <v>0.427061310782241</v>
      </c>
      <c r="E25" s="42">
        <f>INT(E$27*D25)</f>
        <v>169</v>
      </c>
      <c r="F25" s="29"/>
      <c r="G25" s="36" t="str">
        <f t="shared" si="3"/>
        <v>かしま道後</v>
      </c>
      <c r="H25" s="36">
        <f t="shared" si="3"/>
        <v>26</v>
      </c>
      <c r="I25" s="41">
        <f aca="true" t="shared" si="4" ref="I25:I33">+H25/H$34</f>
        <v>0.12871287128712872</v>
      </c>
      <c r="J25" s="42">
        <f aca="true" t="shared" si="5" ref="J25:J33">J$34*I25</f>
        <v>21.752475247524753</v>
      </c>
      <c r="K25" s="29"/>
      <c r="L25" s="36" t="str">
        <f aca="true" t="shared" si="6" ref="L25:M30">L5</f>
        <v>八幡浜ＳＣ</v>
      </c>
      <c r="M25" s="36">
        <f t="shared" si="6"/>
        <v>39</v>
      </c>
      <c r="N25" s="41">
        <f>+M25/M34</f>
        <v>0.2635135135135135</v>
      </c>
      <c r="O25" s="42">
        <f>O$34*N25</f>
        <v>32.67567567567567</v>
      </c>
    </row>
    <row r="26" spans="1:15" ht="15" customHeight="1">
      <c r="A26" s="29"/>
      <c r="B26" s="36" t="str">
        <f t="shared" si="2"/>
        <v>南予</v>
      </c>
      <c r="C26" s="36">
        <f t="shared" si="2"/>
        <v>148</v>
      </c>
      <c r="D26" s="41">
        <f>+C26/C27</f>
        <v>0.3128964059196617</v>
      </c>
      <c r="E26" s="42">
        <v>124</v>
      </c>
      <c r="F26" s="29"/>
      <c r="G26" s="36" t="str">
        <f t="shared" si="3"/>
        <v>かしま天山</v>
      </c>
      <c r="H26" s="36">
        <f t="shared" si="3"/>
        <v>15</v>
      </c>
      <c r="I26" s="41">
        <f t="shared" si="4"/>
        <v>0.07425742574257425</v>
      </c>
      <c r="J26" s="42">
        <f t="shared" si="5"/>
        <v>12.549504950495049</v>
      </c>
      <c r="K26" s="29"/>
      <c r="L26" s="36" t="str">
        <f t="shared" si="6"/>
        <v>リー保内</v>
      </c>
      <c r="M26" s="36">
        <f t="shared" si="6"/>
        <v>17</v>
      </c>
      <c r="N26" s="41">
        <f>+M26/M34</f>
        <v>0.11486486486486487</v>
      </c>
      <c r="O26" s="42">
        <f aca="true" t="shared" si="7" ref="O26:O32">O$34*N26</f>
        <v>14.243243243243244</v>
      </c>
    </row>
    <row r="27" spans="1:15" ht="15" customHeight="1">
      <c r="A27" s="29"/>
      <c r="B27" s="46" t="s">
        <v>35</v>
      </c>
      <c r="C27" s="47">
        <f>SUM(C24:C26)</f>
        <v>473</v>
      </c>
      <c r="D27" s="48">
        <f>SUM(D24:D26)</f>
        <v>1</v>
      </c>
      <c r="E27" s="49">
        <f>48*6+24*5-12</f>
        <v>396</v>
      </c>
      <c r="F27" s="29"/>
      <c r="G27" s="36" t="str">
        <f t="shared" si="3"/>
        <v>アズサ松山</v>
      </c>
      <c r="H27" s="36">
        <f t="shared" si="3"/>
        <v>38</v>
      </c>
      <c r="I27" s="41">
        <f t="shared" si="4"/>
        <v>0.18811881188118812</v>
      </c>
      <c r="J27" s="42">
        <f t="shared" si="5"/>
        <v>31.792079207920793</v>
      </c>
      <c r="K27" s="29"/>
      <c r="L27" s="36" t="str">
        <f t="shared" si="6"/>
        <v>クアＳＳ</v>
      </c>
      <c r="M27" s="36">
        <f t="shared" si="6"/>
        <v>61</v>
      </c>
      <c r="N27" s="41">
        <f>+M27/M34</f>
        <v>0.41216216216216217</v>
      </c>
      <c r="O27" s="42">
        <v>50</v>
      </c>
    </row>
    <row r="28" spans="1:15" ht="15" customHeight="1">
      <c r="A28" s="29"/>
      <c r="B28" s="30"/>
      <c r="C28" s="29"/>
      <c r="D28" s="29"/>
      <c r="E28" s="29"/>
      <c r="F28" s="29"/>
      <c r="G28" s="36" t="str">
        <f t="shared" si="3"/>
        <v>南海DC</v>
      </c>
      <c r="H28" s="36">
        <f t="shared" si="3"/>
        <v>24</v>
      </c>
      <c r="I28" s="41">
        <f t="shared" si="4"/>
        <v>0.1188118811881188</v>
      </c>
      <c r="J28" s="42">
        <f t="shared" si="5"/>
        <v>20.07920792079208</v>
      </c>
      <c r="K28" s="29"/>
      <c r="L28" s="36" t="str">
        <f t="shared" si="6"/>
        <v>S&amp;F</v>
      </c>
      <c r="M28" s="36">
        <f t="shared" si="6"/>
        <v>8</v>
      </c>
      <c r="N28" s="41">
        <f>+M28/M34</f>
        <v>0.05405405405405406</v>
      </c>
      <c r="O28" s="42">
        <f t="shared" si="7"/>
        <v>6.7027027027027035</v>
      </c>
    </row>
    <row r="29" spans="1:15" ht="15" customHeight="1">
      <c r="A29" s="29"/>
      <c r="B29" s="36" t="s">
        <v>39</v>
      </c>
      <c r="C29" s="37" t="s">
        <v>32</v>
      </c>
      <c r="D29" s="37" t="s">
        <v>33</v>
      </c>
      <c r="E29" s="37" t="s">
        <v>34</v>
      </c>
      <c r="F29" s="29"/>
      <c r="G29" s="36" t="str">
        <f t="shared" si="3"/>
        <v>南海朝生田</v>
      </c>
      <c r="H29" s="36">
        <f t="shared" si="3"/>
        <v>8</v>
      </c>
      <c r="I29" s="41">
        <f t="shared" si="4"/>
        <v>0.039603960396039604</v>
      </c>
      <c r="J29" s="42">
        <f t="shared" si="5"/>
        <v>6.693069306930693</v>
      </c>
      <c r="K29" s="29"/>
      <c r="L29" s="36" t="str">
        <f t="shared" si="6"/>
        <v>コミュニティー</v>
      </c>
      <c r="M29" s="36">
        <f t="shared" si="6"/>
        <v>14</v>
      </c>
      <c r="N29" s="41">
        <f>+M29/M34</f>
        <v>0.0945945945945946</v>
      </c>
      <c r="O29" s="42">
        <f t="shared" si="7"/>
        <v>11.72972972972973</v>
      </c>
    </row>
    <row r="30" spans="1:15" ht="15" customHeight="1">
      <c r="A30" s="29"/>
      <c r="B30" s="36" t="str">
        <f aca="true" t="shared" si="8" ref="B30:C35">B11</f>
        <v>エリエールSC</v>
      </c>
      <c r="C30" s="36">
        <f t="shared" si="8"/>
        <v>29</v>
      </c>
      <c r="D30" s="41">
        <f>+C30/C36</f>
        <v>0.23577235772357724</v>
      </c>
      <c r="E30" s="42">
        <f aca="true" t="shared" si="9" ref="E30:E35">E$36*D30</f>
        <v>24.284552845528456</v>
      </c>
      <c r="F30" s="29"/>
      <c r="G30" s="36" t="str">
        <f t="shared" si="3"/>
        <v>石原ＳＣ</v>
      </c>
      <c r="H30" s="36">
        <f t="shared" si="3"/>
        <v>8</v>
      </c>
      <c r="I30" s="41">
        <f t="shared" si="4"/>
        <v>0.039603960396039604</v>
      </c>
      <c r="J30" s="42">
        <f t="shared" si="5"/>
        <v>6.693069306930693</v>
      </c>
      <c r="K30" s="29"/>
      <c r="L30" s="36" t="str">
        <f t="shared" si="6"/>
        <v>Ｒｙｕｏｗ</v>
      </c>
      <c r="M30" s="36">
        <f t="shared" si="6"/>
        <v>9</v>
      </c>
      <c r="N30" s="41">
        <f>+M30/M34</f>
        <v>0.060810810810810814</v>
      </c>
      <c r="O30" s="42">
        <f t="shared" si="7"/>
        <v>7.540540540540541</v>
      </c>
    </row>
    <row r="31" spans="1:15" ht="15" customHeight="1">
      <c r="A31" s="29"/>
      <c r="B31" s="36" t="str">
        <f t="shared" si="8"/>
        <v>ファイブテン</v>
      </c>
      <c r="C31" s="36">
        <f t="shared" si="8"/>
        <v>37</v>
      </c>
      <c r="D31" s="41">
        <f>+C31/C36</f>
        <v>0.3008130081300813</v>
      </c>
      <c r="E31" s="42">
        <f t="shared" si="9"/>
        <v>30.983739837398378</v>
      </c>
      <c r="F31" s="29"/>
      <c r="G31" s="36" t="str">
        <f t="shared" si="3"/>
        <v>競泳塾Again</v>
      </c>
      <c r="H31" s="36">
        <f t="shared" si="3"/>
        <v>12</v>
      </c>
      <c r="I31" s="41">
        <f t="shared" si="4"/>
        <v>0.0594059405940594</v>
      </c>
      <c r="J31" s="42">
        <f t="shared" si="5"/>
        <v>10.03960396039604</v>
      </c>
      <c r="K31" s="29"/>
      <c r="L31" s="36"/>
      <c r="M31" s="36"/>
      <c r="N31" s="41"/>
      <c r="O31" s="42">
        <f t="shared" si="7"/>
        <v>0</v>
      </c>
    </row>
    <row r="32" spans="1:15" ht="15" customHeight="1">
      <c r="A32" s="29"/>
      <c r="B32" s="36" t="str">
        <f t="shared" si="8"/>
        <v>ﾌｧｲﾌﾞﾃﾝ東予</v>
      </c>
      <c r="C32" s="36">
        <f t="shared" si="8"/>
        <v>6</v>
      </c>
      <c r="D32" s="41">
        <f>+C32/C36</f>
        <v>0.04878048780487805</v>
      </c>
      <c r="E32" s="42">
        <f t="shared" si="9"/>
        <v>5.024390243902439</v>
      </c>
      <c r="F32" s="29"/>
      <c r="G32" s="36" t="str">
        <f t="shared" si="3"/>
        <v>フィッタ松山</v>
      </c>
      <c r="H32" s="36">
        <f t="shared" si="3"/>
        <v>22</v>
      </c>
      <c r="I32" s="41">
        <f t="shared" si="4"/>
        <v>0.10891089108910891</v>
      </c>
      <c r="J32" s="42">
        <f t="shared" si="5"/>
        <v>18.405940594059405</v>
      </c>
      <c r="K32" s="29"/>
      <c r="L32" s="36"/>
      <c r="M32" s="36"/>
      <c r="N32" s="41"/>
      <c r="O32" s="42">
        <f t="shared" si="7"/>
        <v>0</v>
      </c>
    </row>
    <row r="33" spans="1:15" ht="15" customHeight="1">
      <c r="A33" s="29"/>
      <c r="B33" s="36" t="str">
        <f t="shared" si="8"/>
        <v>西条ＳＣ</v>
      </c>
      <c r="C33" s="36">
        <f t="shared" si="8"/>
        <v>20</v>
      </c>
      <c r="D33" s="41">
        <f>+C33/C36</f>
        <v>0.16260162601626016</v>
      </c>
      <c r="E33" s="42">
        <f t="shared" si="9"/>
        <v>16.747967479674795</v>
      </c>
      <c r="F33" s="29"/>
      <c r="G33" s="36" t="str">
        <f t="shared" si="3"/>
        <v>フィッタ重信</v>
      </c>
      <c r="H33" s="36">
        <f t="shared" si="3"/>
        <v>4</v>
      </c>
      <c r="I33" s="41">
        <f t="shared" si="4"/>
        <v>0.019801980198019802</v>
      </c>
      <c r="J33" s="42">
        <f t="shared" si="5"/>
        <v>3.3465346534653464</v>
      </c>
      <c r="K33" s="29"/>
      <c r="L33" s="36"/>
      <c r="M33" s="36"/>
      <c r="N33" s="41"/>
      <c r="O33" s="42"/>
    </row>
    <row r="34" spans="1:15" ht="15" customHeight="1">
      <c r="A34" s="29"/>
      <c r="B34" s="36" t="str">
        <f t="shared" si="8"/>
        <v>瀬戸内温泉</v>
      </c>
      <c r="C34" s="36">
        <f t="shared" si="8"/>
        <v>16</v>
      </c>
      <c r="D34" s="41">
        <f>+C34/C36</f>
        <v>0.13008130081300814</v>
      </c>
      <c r="E34" s="42">
        <f t="shared" si="9"/>
        <v>13.39837398373984</v>
      </c>
      <c r="F34" s="29"/>
      <c r="G34" s="47" t="s">
        <v>36</v>
      </c>
      <c r="H34" s="47">
        <f>SUM(H24:H33)</f>
        <v>202</v>
      </c>
      <c r="I34" s="48">
        <f>SUM(I24:I33)</f>
        <v>1</v>
      </c>
      <c r="J34" s="49">
        <f>E25</f>
        <v>169</v>
      </c>
      <c r="K34" s="29"/>
      <c r="L34" s="47" t="s">
        <v>37</v>
      </c>
      <c r="M34" s="47">
        <f>SUM(M25:M33)</f>
        <v>148</v>
      </c>
      <c r="N34" s="53">
        <f>SUM(N25:N33)</f>
        <v>1</v>
      </c>
      <c r="O34" s="49">
        <f>E26</f>
        <v>124</v>
      </c>
    </row>
    <row r="35" spans="1:15" ht="15" customHeight="1">
      <c r="A35" s="29"/>
      <c r="B35" s="36" t="str">
        <f t="shared" si="8"/>
        <v>マコトSC双葉</v>
      </c>
      <c r="C35" s="36">
        <f t="shared" si="8"/>
        <v>15</v>
      </c>
      <c r="D35" s="41">
        <f>+C35/C36</f>
        <v>0.12195121951219512</v>
      </c>
      <c r="E35" s="42">
        <f t="shared" si="9"/>
        <v>12.560975609756097</v>
      </c>
      <c r="F35" s="29"/>
      <c r="G35" s="29"/>
      <c r="H35" s="29"/>
      <c r="I35" s="29"/>
      <c r="J35" s="56"/>
      <c r="K35" s="29"/>
      <c r="O35" s="54"/>
    </row>
    <row r="36" spans="1:11" ht="15" customHeight="1">
      <c r="A36" s="29"/>
      <c r="B36" s="46" t="s">
        <v>36</v>
      </c>
      <c r="C36" s="47">
        <f>SUM(C30:C35)</f>
        <v>123</v>
      </c>
      <c r="D36" s="48">
        <f>SUM(D30:D35)</f>
        <v>1</v>
      </c>
      <c r="E36" s="49">
        <f>E24</f>
        <v>103</v>
      </c>
      <c r="F36" s="29"/>
      <c r="G36" s="29"/>
      <c r="H36" s="29"/>
      <c r="I36" s="29"/>
      <c r="J36" s="56"/>
      <c r="K36" s="29"/>
    </row>
    <row r="37" spans="1:15" ht="15" customHeight="1">
      <c r="A37" s="29"/>
      <c r="B37" s="30"/>
      <c r="C37" s="29"/>
      <c r="D37" s="29"/>
      <c r="E37" s="56"/>
      <c r="F37" s="29"/>
      <c r="G37" s="29"/>
      <c r="H37" s="29"/>
      <c r="I37" s="29"/>
      <c r="J37" s="56"/>
      <c r="K37" s="29"/>
      <c r="O37" s="56"/>
    </row>
    <row r="38" spans="1:11" ht="15" customHeight="1">
      <c r="A38" s="29"/>
      <c r="B38" s="62"/>
      <c r="C38" s="63"/>
      <c r="D38" s="63"/>
      <c r="E38" s="64"/>
      <c r="F38" s="29"/>
      <c r="G38" s="29"/>
      <c r="H38" s="29"/>
      <c r="I38" s="29"/>
      <c r="J38" s="29"/>
      <c r="K38" s="29"/>
    </row>
    <row r="39" spans="1:11" ht="15" customHeight="1">
      <c r="A39" s="29"/>
      <c r="B39" s="62"/>
      <c r="C39" s="63"/>
      <c r="D39" s="63"/>
      <c r="E39" s="63"/>
      <c r="F39" s="63"/>
      <c r="G39" s="29"/>
      <c r="H39" s="29"/>
      <c r="I39" s="29"/>
      <c r="J39" s="29"/>
      <c r="K39" s="29"/>
    </row>
    <row r="40" spans="1:11" ht="15" customHeight="1">
      <c r="A40" s="29"/>
      <c r="B40" s="62"/>
      <c r="C40" s="63"/>
      <c r="D40" s="63"/>
      <c r="E40" s="63"/>
      <c r="F40" s="63"/>
      <c r="G40" s="63"/>
      <c r="H40" s="63"/>
      <c r="I40" s="29"/>
      <c r="J40" s="29"/>
      <c r="K40" s="29"/>
    </row>
    <row r="41" spans="1:11" ht="15" customHeight="1">
      <c r="A41" s="29"/>
      <c r="B41" s="62"/>
      <c r="C41" s="63"/>
      <c r="D41" s="63"/>
      <c r="E41" s="63"/>
      <c r="F41" s="63"/>
      <c r="G41" s="63"/>
      <c r="H41" s="63"/>
      <c r="I41" s="29"/>
      <c r="J41" s="29"/>
      <c r="K41" s="29"/>
    </row>
    <row r="42" spans="1:11" ht="15" customHeight="1">
      <c r="A42" s="29"/>
      <c r="B42" s="62"/>
      <c r="C42" s="63"/>
      <c r="D42" s="63"/>
      <c r="E42" s="63"/>
      <c r="F42" s="63"/>
      <c r="G42" s="63"/>
      <c r="H42" s="63"/>
      <c r="I42" s="29"/>
      <c r="J42" s="29"/>
      <c r="K42" s="29"/>
    </row>
    <row r="43" spans="1:11" ht="15" customHeight="1">
      <c r="A43" s="29"/>
      <c r="B43" s="62"/>
      <c r="C43" s="63"/>
      <c r="D43" s="63"/>
      <c r="E43" s="63"/>
      <c r="F43" s="63"/>
      <c r="G43" s="63"/>
      <c r="H43" s="63"/>
      <c r="I43" s="29"/>
      <c r="J43" s="29"/>
      <c r="K43" s="29"/>
    </row>
    <row r="44" spans="1:11" ht="15" customHeight="1">
      <c r="A44" s="29"/>
      <c r="B44" s="62"/>
      <c r="C44" s="63"/>
      <c r="D44" s="63"/>
      <c r="E44" s="63"/>
      <c r="F44" s="63"/>
      <c r="G44" s="63"/>
      <c r="H44" s="63"/>
      <c r="I44" s="29"/>
      <c r="J44" s="29"/>
      <c r="K44" s="29"/>
    </row>
    <row r="45" spans="1:11" ht="15" customHeight="1">
      <c r="A45" s="29"/>
      <c r="B45" s="62"/>
      <c r="C45" s="63"/>
      <c r="D45" s="63"/>
      <c r="E45" s="63"/>
      <c r="F45" s="63"/>
      <c r="G45" s="63"/>
      <c r="H45" s="63"/>
      <c r="I45" s="29"/>
      <c r="J45" s="29"/>
      <c r="K45" s="29"/>
    </row>
    <row r="46" spans="1:11" ht="15" customHeight="1">
      <c r="A46" s="29"/>
      <c r="B46" s="62"/>
      <c r="C46" s="63"/>
      <c r="D46" s="63"/>
      <c r="E46" s="63"/>
      <c r="F46" s="63"/>
      <c r="G46" s="63"/>
      <c r="H46" s="63"/>
      <c r="I46" s="29"/>
      <c r="J46" s="29"/>
      <c r="K46" s="29"/>
    </row>
    <row r="47" spans="1:11" ht="15" customHeight="1">
      <c r="A47" s="29"/>
      <c r="B47" s="62"/>
      <c r="C47" s="63"/>
      <c r="D47" s="63"/>
      <c r="E47" s="63"/>
      <c r="F47" s="63"/>
      <c r="G47" s="63"/>
      <c r="H47" s="63"/>
      <c r="I47" s="29"/>
      <c r="J47" s="29"/>
      <c r="K47" s="29"/>
    </row>
    <row r="48" spans="1:11" ht="15" customHeight="1">
      <c r="A48" s="29"/>
      <c r="B48" s="62"/>
      <c r="C48" s="63"/>
      <c r="D48" s="63"/>
      <c r="E48" s="63"/>
      <c r="F48" s="63"/>
      <c r="G48" s="63"/>
      <c r="H48" s="63"/>
      <c r="I48" s="29"/>
      <c r="J48" s="29"/>
      <c r="K48" s="29"/>
    </row>
    <row r="49" spans="1:11" ht="15" customHeight="1">
      <c r="A49" s="29"/>
      <c r="B49" s="62"/>
      <c r="C49" s="63"/>
      <c r="D49" s="63"/>
      <c r="E49" s="63"/>
      <c r="F49" s="63"/>
      <c r="G49" s="63"/>
      <c r="H49" s="63"/>
      <c r="I49" s="29"/>
      <c r="J49" s="29"/>
      <c r="K49" s="29"/>
    </row>
    <row r="50" spans="1:11" ht="15" customHeight="1">
      <c r="A50" s="29"/>
      <c r="B50" s="62"/>
      <c r="C50" s="63"/>
      <c r="D50" s="63"/>
      <c r="E50" s="63"/>
      <c r="F50" s="63"/>
      <c r="G50" s="65"/>
      <c r="H50" s="65"/>
      <c r="I50" s="58"/>
      <c r="J50" s="58"/>
      <c r="K50" s="29"/>
    </row>
    <row r="51" spans="1:11" ht="15" customHeight="1">
      <c r="A51" s="29"/>
      <c r="B51" s="62"/>
      <c r="C51" s="63"/>
      <c r="D51" s="63"/>
      <c r="E51" s="63"/>
      <c r="F51" s="63"/>
      <c r="G51" s="63"/>
      <c r="H51" s="63"/>
      <c r="I51" s="29"/>
      <c r="J51" s="29"/>
      <c r="K51" s="29"/>
    </row>
    <row r="52" spans="1:11" ht="15" customHeight="1">
      <c r="A52" s="29"/>
      <c r="B52" s="62"/>
      <c r="C52" s="63"/>
      <c r="D52" s="63"/>
      <c r="E52" s="63"/>
      <c r="F52" s="63"/>
      <c r="G52" s="65"/>
      <c r="H52" s="65"/>
      <c r="K52" s="29"/>
    </row>
    <row r="53" spans="1:11" ht="15" customHeight="1">
      <c r="A53" s="29"/>
      <c r="B53" s="62"/>
      <c r="C53" s="63"/>
      <c r="D53" s="66"/>
      <c r="E53" s="63"/>
      <c r="F53" s="65"/>
      <c r="G53" s="65"/>
      <c r="H53" s="65"/>
      <c r="K53" s="58"/>
    </row>
    <row r="54" spans="1:11" ht="15" customHeight="1">
      <c r="A54" s="29"/>
      <c r="B54" s="62"/>
      <c r="C54" s="63"/>
      <c r="D54" s="63"/>
      <c r="E54" s="63"/>
      <c r="F54" s="63"/>
      <c r="G54" s="65"/>
      <c r="H54" s="65"/>
      <c r="K54" s="29"/>
    </row>
    <row r="55" spans="1:11" ht="15" customHeight="1">
      <c r="A55" s="29"/>
      <c r="B55" s="67"/>
      <c r="C55" s="68"/>
      <c r="D55" s="68"/>
      <c r="E55" s="68"/>
      <c r="F55" s="63"/>
      <c r="G55" s="65"/>
      <c r="H55" s="65"/>
      <c r="K55" s="29"/>
    </row>
    <row r="56" spans="1:11" ht="15" customHeight="1">
      <c r="A56" s="29"/>
      <c r="B56" s="57"/>
      <c r="C56" s="69"/>
      <c r="D56" s="70"/>
      <c r="E56" s="71"/>
      <c r="F56" s="29"/>
      <c r="G56" s="65"/>
      <c r="H56" s="65"/>
      <c r="K56" s="29"/>
    </row>
    <row r="57" spans="1:11" ht="15" customHeight="1">
      <c r="A57" s="29"/>
      <c r="B57" s="57"/>
      <c r="C57" s="69"/>
      <c r="D57" s="70"/>
      <c r="E57" s="71"/>
      <c r="F57" s="29"/>
      <c r="K57" s="29"/>
    </row>
    <row r="58" spans="1:11" ht="15" customHeight="1">
      <c r="A58" s="29"/>
      <c r="B58" s="57"/>
      <c r="C58" s="69"/>
      <c r="D58" s="70"/>
      <c r="E58" s="71"/>
      <c r="F58" s="29"/>
      <c r="K58" s="29"/>
    </row>
    <row r="59" spans="1:11" ht="15" customHeight="1">
      <c r="A59" s="29"/>
      <c r="B59" s="57"/>
      <c r="C59" s="69"/>
      <c r="D59" s="70"/>
      <c r="E59" s="71"/>
      <c r="F59" s="29"/>
      <c r="K59" s="29"/>
    </row>
    <row r="60" spans="1:11" ht="15" customHeight="1">
      <c r="A60" s="29"/>
      <c r="B60" s="57"/>
      <c r="C60" s="69"/>
      <c r="D60" s="70"/>
      <c r="E60" s="71"/>
      <c r="F60" s="29"/>
      <c r="K60" s="29"/>
    </row>
    <row r="61" spans="1:11" ht="15" customHeight="1">
      <c r="A61" s="29"/>
      <c r="B61" s="57"/>
      <c r="C61" s="69"/>
      <c r="D61" s="70"/>
      <c r="E61" s="71"/>
      <c r="F61" s="29"/>
      <c r="K61" s="29"/>
    </row>
    <row r="62" spans="1:11" ht="15" customHeight="1">
      <c r="A62" s="29"/>
      <c r="B62" s="67"/>
      <c r="C62" s="69"/>
      <c r="D62" s="70"/>
      <c r="E62" s="71"/>
      <c r="F62" s="29"/>
      <c r="K62" s="29"/>
    </row>
    <row r="63" spans="1:11" ht="15" customHeight="1">
      <c r="A63" s="29"/>
      <c r="B63" s="67"/>
      <c r="C63" s="69"/>
      <c r="D63" s="70"/>
      <c r="E63" s="69"/>
      <c r="F63" s="29"/>
      <c r="K63" s="29"/>
    </row>
    <row r="64" spans="1:11" ht="15" customHeight="1">
      <c r="A64" s="29"/>
      <c r="B64" s="67"/>
      <c r="C64" s="69"/>
      <c r="D64" s="70"/>
      <c r="E64" s="69"/>
      <c r="F64" s="29"/>
      <c r="K64" s="29"/>
    </row>
    <row r="65" spans="1:11" ht="15" customHeight="1">
      <c r="A65" s="29"/>
      <c r="B65" s="67"/>
      <c r="C65" s="69"/>
      <c r="D65" s="70"/>
      <c r="E65" s="69"/>
      <c r="F65" s="29"/>
      <c r="K65" s="29"/>
    </row>
    <row r="66" spans="1:11" ht="15" customHeight="1">
      <c r="A66" s="29"/>
      <c r="B66" s="67"/>
      <c r="C66" s="69"/>
      <c r="D66" s="70"/>
      <c r="E66" s="69"/>
      <c r="F66" s="29"/>
      <c r="K66" s="29"/>
    </row>
    <row r="67" spans="1:11" ht="15" customHeight="1">
      <c r="A67" s="29"/>
      <c r="B67" s="67"/>
      <c r="C67" s="69"/>
      <c r="D67" s="70"/>
      <c r="E67" s="69"/>
      <c r="F67" s="29"/>
      <c r="K67" s="29"/>
    </row>
    <row r="68" spans="1:11" ht="15" customHeight="1">
      <c r="A68" s="29"/>
      <c r="B68" s="67"/>
      <c r="C68" s="69"/>
      <c r="D68" s="70"/>
      <c r="E68" s="69"/>
      <c r="F68" s="29"/>
      <c r="K68" s="29"/>
    </row>
    <row r="69" spans="1:11" ht="15" customHeight="1">
      <c r="A69" s="29"/>
      <c r="B69" s="67"/>
      <c r="C69" s="69"/>
      <c r="D69" s="70"/>
      <c r="E69" s="69"/>
      <c r="F69" s="29"/>
      <c r="K69" s="29"/>
    </row>
    <row r="70" spans="1:11" ht="15" customHeight="1">
      <c r="A70" s="29"/>
      <c r="B70" s="30"/>
      <c r="C70" s="29"/>
      <c r="D70" s="29"/>
      <c r="E70" s="29"/>
      <c r="F70" s="29"/>
      <c r="K70" s="29"/>
    </row>
    <row r="71" spans="1:11" ht="15" customHeight="1">
      <c r="A71" s="29"/>
      <c r="B71" s="30"/>
      <c r="C71" s="29"/>
      <c r="D71" s="29"/>
      <c r="E71" s="29"/>
      <c r="F71" s="29"/>
      <c r="K71" s="29"/>
    </row>
    <row r="72" spans="1:11" ht="15" customHeight="1">
      <c r="A72" s="29"/>
      <c r="B72" s="30"/>
      <c r="C72" s="29"/>
      <c r="D72" s="29"/>
      <c r="E72" s="29"/>
      <c r="F72" s="29"/>
      <c r="K72" s="29"/>
    </row>
  </sheetData>
  <sheetProtection/>
  <mergeCells count="1">
    <mergeCell ref="C1:G1"/>
  </mergeCells>
  <printOptions/>
  <pageMargins left="0.5905511811023623" right="0.3937007874015748" top="0.5905511811023623" bottom="0.5905511811023623" header="0.5118110236220472" footer="0.5118110236220472"/>
  <pageSetup orientation="landscape" paperSize="9" r:id="rId1"/>
</worksheet>
</file>

<file path=xl/worksheets/sheet5.xml><?xml version="1.0" encoding="utf-8"?>
<worksheet xmlns="http://schemas.openxmlformats.org/spreadsheetml/2006/main" xmlns:r="http://schemas.openxmlformats.org/officeDocument/2006/relationships">
  <dimension ref="A1:DI36"/>
  <sheetViews>
    <sheetView view="pageBreakPreview" zoomScaleNormal="75" zoomScaleSheetLayoutView="100" zoomScalePageLayoutView="0" workbookViewId="0" topLeftCell="A4">
      <selection activeCell="CU4" sqref="CU4"/>
    </sheetView>
  </sheetViews>
  <sheetFormatPr defaultColWidth="9.00390625" defaultRowHeight="39" customHeight="1"/>
  <cols>
    <col min="1" max="102" width="1.4921875" style="149" customWidth="1"/>
    <col min="103" max="16384" width="9.00390625" style="149" customWidth="1"/>
  </cols>
  <sheetData>
    <row r="1" spans="18:103" ht="39" customHeight="1" thickBot="1">
      <c r="R1" s="73"/>
      <c r="S1" s="73"/>
      <c r="T1" s="73"/>
      <c r="U1" s="73"/>
      <c r="V1" s="73"/>
      <c r="W1" s="73"/>
      <c r="X1" s="73"/>
      <c r="Y1" s="73"/>
      <c r="Z1" s="73"/>
      <c r="AA1" s="73"/>
      <c r="AB1" s="73"/>
      <c r="AC1" s="73"/>
      <c r="AD1" s="73"/>
      <c r="AE1" s="73"/>
      <c r="AK1" s="296" t="s">
        <v>38</v>
      </c>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Y1" s="74"/>
      <c r="BZ1" s="74"/>
      <c r="CA1" s="74"/>
      <c r="CB1" s="74"/>
      <c r="CC1" s="74"/>
      <c r="CD1" s="74"/>
      <c r="CE1" s="74"/>
      <c r="CF1" s="74"/>
      <c r="CG1" s="74"/>
      <c r="CH1" s="74"/>
      <c r="CI1" s="74"/>
      <c r="CY1" s="104"/>
    </row>
    <row r="2" spans="2:100" ht="39" customHeight="1" thickBot="1">
      <c r="B2" s="283"/>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5"/>
      <c r="AC2" s="285"/>
      <c r="AD2" s="285"/>
      <c r="AE2" s="285"/>
      <c r="AF2" s="285"/>
      <c r="AG2" s="285"/>
      <c r="AH2" s="285"/>
      <c r="AI2" s="285"/>
      <c r="AJ2" s="285"/>
      <c r="AK2" s="285"/>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5"/>
      <c r="BM2" s="285"/>
      <c r="BN2" s="285"/>
      <c r="BO2" s="285"/>
      <c r="BP2" s="285"/>
      <c r="BQ2" s="285"/>
      <c r="BR2" s="285"/>
      <c r="BS2" s="285"/>
      <c r="BT2" s="285"/>
      <c r="BU2" s="285"/>
      <c r="BV2" s="284"/>
      <c r="BW2" s="284"/>
      <c r="BX2" s="284"/>
      <c r="BY2" s="284"/>
      <c r="BZ2" s="284"/>
      <c r="CA2" s="284"/>
      <c r="CB2" s="284"/>
      <c r="CC2" s="284"/>
      <c r="CD2" s="284"/>
      <c r="CE2" s="284"/>
      <c r="CF2" s="284"/>
      <c r="CG2" s="284"/>
      <c r="CH2" s="284"/>
      <c r="CI2" s="284"/>
      <c r="CJ2" s="284"/>
      <c r="CK2" s="284"/>
      <c r="CL2" s="284"/>
      <c r="CM2" s="284"/>
      <c r="CN2" s="284"/>
      <c r="CO2" s="284"/>
      <c r="CP2" s="284"/>
      <c r="CQ2" s="284"/>
      <c r="CR2" s="284"/>
      <c r="CS2" s="284"/>
      <c r="CT2" s="284"/>
      <c r="CU2" s="286"/>
      <c r="CV2" s="150"/>
    </row>
    <row r="3" spans="1:103" ht="39" customHeight="1">
      <c r="A3" s="104"/>
      <c r="B3" s="151"/>
      <c r="C3" s="152" t="s">
        <v>218</v>
      </c>
      <c r="D3" s="153"/>
      <c r="E3" s="154" t="s">
        <v>139</v>
      </c>
      <c r="F3" s="152" t="s">
        <v>218</v>
      </c>
      <c r="G3" s="153"/>
      <c r="H3" s="153"/>
      <c r="I3" s="155" t="s">
        <v>218</v>
      </c>
      <c r="J3" s="156"/>
      <c r="K3" s="151"/>
      <c r="L3" s="152" t="s">
        <v>218</v>
      </c>
      <c r="M3" s="153"/>
      <c r="N3" s="154" t="s">
        <v>139</v>
      </c>
      <c r="O3" s="152" t="s">
        <v>218</v>
      </c>
      <c r="P3" s="153"/>
      <c r="Q3" s="153"/>
      <c r="R3" s="155" t="s">
        <v>218</v>
      </c>
      <c r="S3" s="156"/>
      <c r="T3" s="168"/>
      <c r="U3" s="164" t="s">
        <v>233</v>
      </c>
      <c r="V3" s="163"/>
      <c r="W3" s="169" t="s">
        <v>139</v>
      </c>
      <c r="X3" s="164" t="s">
        <v>240</v>
      </c>
      <c r="Y3" s="163"/>
      <c r="Z3" s="163"/>
      <c r="AA3" s="170" t="s">
        <v>233</v>
      </c>
      <c r="AB3" s="156"/>
      <c r="AC3" s="156"/>
      <c r="AD3" s="156"/>
      <c r="AE3" s="156"/>
      <c r="AF3" s="156"/>
      <c r="AG3" s="156"/>
      <c r="AH3" s="156"/>
      <c r="AI3" s="156"/>
      <c r="AJ3" s="156"/>
      <c r="AK3" s="157"/>
      <c r="AL3" s="151"/>
      <c r="AM3" s="152" t="s">
        <v>190</v>
      </c>
      <c r="AN3" s="153"/>
      <c r="AO3" s="154" t="s">
        <v>139</v>
      </c>
      <c r="AP3" s="152" t="s">
        <v>189</v>
      </c>
      <c r="AQ3" s="153"/>
      <c r="AR3" s="153"/>
      <c r="AS3" s="155" t="s">
        <v>189</v>
      </c>
      <c r="AT3" s="156"/>
      <c r="AU3" s="151"/>
      <c r="AV3" s="152" t="s">
        <v>244</v>
      </c>
      <c r="AW3" s="153"/>
      <c r="AX3" s="154" t="s">
        <v>140</v>
      </c>
      <c r="AY3" s="152" t="s">
        <v>245</v>
      </c>
      <c r="AZ3" s="153"/>
      <c r="BA3" s="153"/>
      <c r="BB3" s="155" t="s">
        <v>246</v>
      </c>
      <c r="BC3" s="156"/>
      <c r="BD3" s="151"/>
      <c r="BE3" s="152" t="s">
        <v>247</v>
      </c>
      <c r="BF3" s="153"/>
      <c r="BG3" s="154"/>
      <c r="BH3" s="152" t="s">
        <v>248</v>
      </c>
      <c r="BI3" s="153"/>
      <c r="BJ3" s="153"/>
      <c r="BK3" s="155" t="s">
        <v>253</v>
      </c>
      <c r="BL3" s="158"/>
      <c r="BM3" s="156"/>
      <c r="BN3" s="156"/>
      <c r="BO3" s="156"/>
      <c r="BP3" s="156"/>
      <c r="BQ3" s="156"/>
      <c r="BR3" s="156"/>
      <c r="BS3" s="156"/>
      <c r="BT3" s="156"/>
      <c r="BU3" s="157"/>
      <c r="BV3" s="151"/>
      <c r="BW3" s="152" t="s">
        <v>261</v>
      </c>
      <c r="BX3" s="153"/>
      <c r="BY3" s="154"/>
      <c r="BZ3" s="152" t="s">
        <v>261</v>
      </c>
      <c r="CA3" s="153"/>
      <c r="CB3" s="153"/>
      <c r="CC3" s="155" t="s">
        <v>261</v>
      </c>
      <c r="CD3" s="156"/>
      <c r="CE3" s="151"/>
      <c r="CF3" s="159" t="s">
        <v>235</v>
      </c>
      <c r="CG3" s="153"/>
      <c r="CH3" s="154"/>
      <c r="CI3" s="159" t="s">
        <v>235</v>
      </c>
      <c r="CJ3" s="153"/>
      <c r="CK3" s="153"/>
      <c r="CL3" s="160" t="s">
        <v>235</v>
      </c>
      <c r="CM3" s="161"/>
      <c r="CN3" s="151"/>
      <c r="CO3" s="152" t="s">
        <v>227</v>
      </c>
      <c r="CP3" s="153"/>
      <c r="CQ3" s="154"/>
      <c r="CR3" s="152" t="s">
        <v>227</v>
      </c>
      <c r="CS3" s="153"/>
      <c r="CT3" s="153"/>
      <c r="CU3" s="155" t="s">
        <v>227</v>
      </c>
      <c r="CV3" s="156"/>
      <c r="CW3" s="104"/>
      <c r="CX3" s="104"/>
      <c r="CY3" s="104"/>
    </row>
    <row r="4" spans="1:102" ht="39" customHeight="1">
      <c r="A4" s="104"/>
      <c r="B4" s="162" t="s">
        <v>218</v>
      </c>
      <c r="C4" s="163"/>
      <c r="D4" s="163"/>
      <c r="E4" s="164" t="s">
        <v>218</v>
      </c>
      <c r="F4" s="163"/>
      <c r="G4" s="163"/>
      <c r="H4" s="164" t="s">
        <v>218</v>
      </c>
      <c r="I4" s="165"/>
      <c r="J4" s="156" t="s">
        <v>222</v>
      </c>
      <c r="K4" s="162" t="s">
        <v>218</v>
      </c>
      <c r="L4" s="163"/>
      <c r="M4" s="163"/>
      <c r="N4" s="164" t="s">
        <v>223</v>
      </c>
      <c r="O4" s="163"/>
      <c r="P4" s="163"/>
      <c r="Q4" s="164" t="s">
        <v>223</v>
      </c>
      <c r="R4" s="165"/>
      <c r="S4" s="156"/>
      <c r="T4" s="162" t="s">
        <v>239</v>
      </c>
      <c r="U4" s="163"/>
      <c r="V4" s="163"/>
      <c r="W4" s="164" t="s">
        <v>233</v>
      </c>
      <c r="X4" s="163"/>
      <c r="Y4" s="163"/>
      <c r="Z4" s="164" t="s">
        <v>239</v>
      </c>
      <c r="AA4" s="165"/>
      <c r="AB4" s="156"/>
      <c r="AC4" s="156"/>
      <c r="AD4" s="156"/>
      <c r="AE4" s="156"/>
      <c r="AF4" s="156"/>
      <c r="AG4" s="156"/>
      <c r="AH4" s="156"/>
      <c r="AI4" s="156"/>
      <c r="AJ4" s="156"/>
      <c r="AK4" s="156"/>
      <c r="AL4" s="162" t="s">
        <v>190</v>
      </c>
      <c r="AM4" s="163"/>
      <c r="AN4" s="163"/>
      <c r="AO4" s="164" t="s">
        <v>190</v>
      </c>
      <c r="AP4" s="163"/>
      <c r="AQ4" s="163"/>
      <c r="AR4" s="164" t="s">
        <v>190</v>
      </c>
      <c r="AS4" s="165"/>
      <c r="AT4" s="156"/>
      <c r="AU4" s="162" t="s">
        <v>225</v>
      </c>
      <c r="AV4" s="163"/>
      <c r="AW4" s="163"/>
      <c r="AX4" s="164" t="s">
        <v>244</v>
      </c>
      <c r="AY4" s="163"/>
      <c r="AZ4" s="163"/>
      <c r="BA4" s="164" t="s">
        <v>225</v>
      </c>
      <c r="BB4" s="165"/>
      <c r="BC4" s="156"/>
      <c r="BD4" s="162" t="s">
        <v>252</v>
      </c>
      <c r="BE4" s="163"/>
      <c r="BF4" s="163"/>
      <c r="BG4" s="164" t="s">
        <v>169</v>
      </c>
      <c r="BH4" s="163"/>
      <c r="BI4" s="163"/>
      <c r="BJ4" s="164" t="s">
        <v>169</v>
      </c>
      <c r="BK4" s="165"/>
      <c r="BL4" s="158"/>
      <c r="BM4" s="156"/>
      <c r="BN4" s="156"/>
      <c r="BO4" s="156"/>
      <c r="BP4" s="156"/>
      <c r="BQ4" s="156"/>
      <c r="BR4" s="156"/>
      <c r="BS4" s="156"/>
      <c r="BT4" s="156"/>
      <c r="BU4" s="156"/>
      <c r="BV4" s="162" t="s">
        <v>259</v>
      </c>
      <c r="BW4" s="163"/>
      <c r="BX4" s="163"/>
      <c r="BY4" s="164" t="s">
        <v>259</v>
      </c>
      <c r="BZ4" s="163"/>
      <c r="CA4" s="163"/>
      <c r="CB4" s="164" t="s">
        <v>260</v>
      </c>
      <c r="CC4" s="165"/>
      <c r="CD4" s="156"/>
      <c r="CE4" s="166" t="s">
        <v>221</v>
      </c>
      <c r="CF4" s="163"/>
      <c r="CG4" s="163"/>
      <c r="CH4" s="167" t="s">
        <v>221</v>
      </c>
      <c r="CI4" s="163"/>
      <c r="CJ4" s="163"/>
      <c r="CK4" s="167" t="s">
        <v>263</v>
      </c>
      <c r="CL4" s="165"/>
      <c r="CM4" s="161"/>
      <c r="CN4" s="162" t="s">
        <v>265</v>
      </c>
      <c r="CO4" s="163"/>
      <c r="CP4" s="163"/>
      <c r="CQ4" s="164" t="s">
        <v>265</v>
      </c>
      <c r="CR4" s="163"/>
      <c r="CS4" s="163"/>
      <c r="CT4" s="164" t="s">
        <v>266</v>
      </c>
      <c r="CU4" s="165"/>
      <c r="CV4" s="156"/>
      <c r="CW4" s="104"/>
      <c r="CX4" s="104"/>
    </row>
    <row r="5" spans="1:111" ht="39" customHeight="1">
      <c r="A5" s="104"/>
      <c r="B5" s="168"/>
      <c r="C5" s="164" t="s">
        <v>218</v>
      </c>
      <c r="D5" s="163"/>
      <c r="E5" s="169" t="s">
        <v>228</v>
      </c>
      <c r="F5" s="164" t="s">
        <v>218</v>
      </c>
      <c r="G5" s="163"/>
      <c r="H5" s="163"/>
      <c r="I5" s="170" t="s">
        <v>218</v>
      </c>
      <c r="J5" s="156"/>
      <c r="K5" s="168"/>
      <c r="L5" s="164" t="s">
        <v>229</v>
      </c>
      <c r="M5" s="163"/>
      <c r="N5" s="169" t="s">
        <v>228</v>
      </c>
      <c r="O5" s="164" t="s">
        <v>229</v>
      </c>
      <c r="P5" s="163"/>
      <c r="Q5" s="163"/>
      <c r="R5" s="170" t="s">
        <v>229</v>
      </c>
      <c r="S5" s="156"/>
      <c r="T5" s="168"/>
      <c r="U5" s="164" t="s">
        <v>233</v>
      </c>
      <c r="V5" s="163"/>
      <c r="W5" s="169" t="s">
        <v>228</v>
      </c>
      <c r="X5" s="164" t="s">
        <v>240</v>
      </c>
      <c r="Y5" s="163"/>
      <c r="Z5" s="163"/>
      <c r="AA5" s="170" t="s">
        <v>233</v>
      </c>
      <c r="AB5" s="156"/>
      <c r="AC5" s="156"/>
      <c r="AD5" s="156"/>
      <c r="AE5" s="156"/>
      <c r="AF5" s="156"/>
      <c r="AG5" s="156"/>
      <c r="AH5" s="156"/>
      <c r="AI5" s="156"/>
      <c r="AJ5" s="156"/>
      <c r="AK5" s="156"/>
      <c r="AL5" s="168"/>
      <c r="AM5" s="164" t="s">
        <v>170</v>
      </c>
      <c r="AN5" s="163"/>
      <c r="AO5" s="169" t="s">
        <v>139</v>
      </c>
      <c r="AP5" s="164" t="s">
        <v>241</v>
      </c>
      <c r="AQ5" s="163"/>
      <c r="AR5" s="163"/>
      <c r="AS5" s="170" t="s">
        <v>188</v>
      </c>
      <c r="AT5" s="156"/>
      <c r="AU5" s="168"/>
      <c r="AV5" s="164" t="s">
        <v>230</v>
      </c>
      <c r="AW5" s="163"/>
      <c r="AX5" s="169" t="s">
        <v>228</v>
      </c>
      <c r="AY5" s="164" t="s">
        <v>231</v>
      </c>
      <c r="AZ5" s="163"/>
      <c r="BA5" s="163"/>
      <c r="BB5" s="170" t="s">
        <v>231</v>
      </c>
      <c r="BC5" s="156" t="s">
        <v>232</v>
      </c>
      <c r="BD5" s="168"/>
      <c r="BE5" s="164" t="s">
        <v>251</v>
      </c>
      <c r="BF5" s="163"/>
      <c r="BG5" s="169"/>
      <c r="BH5" s="164" t="s">
        <v>251</v>
      </c>
      <c r="BI5" s="163"/>
      <c r="BJ5" s="163"/>
      <c r="BK5" s="170" t="s">
        <v>251</v>
      </c>
      <c r="BL5" s="156"/>
      <c r="BM5" s="156"/>
      <c r="BN5" s="156"/>
      <c r="BO5" s="156"/>
      <c r="BP5" s="156"/>
      <c r="BQ5" s="156"/>
      <c r="BR5" s="156"/>
      <c r="BS5" s="156"/>
      <c r="BT5" s="156"/>
      <c r="BU5" s="156"/>
      <c r="BV5" s="168"/>
      <c r="BW5" s="164" t="s">
        <v>185</v>
      </c>
      <c r="BX5" s="163"/>
      <c r="BY5" s="169"/>
      <c r="BZ5" s="164" t="s">
        <v>185</v>
      </c>
      <c r="CA5" s="163"/>
      <c r="CB5" s="163"/>
      <c r="CC5" s="170" t="s">
        <v>258</v>
      </c>
      <c r="CD5" s="156"/>
      <c r="CE5" s="168"/>
      <c r="CF5" s="164" t="s">
        <v>264</v>
      </c>
      <c r="CG5" s="163"/>
      <c r="CH5" s="169"/>
      <c r="CI5" s="164" t="s">
        <v>264</v>
      </c>
      <c r="CJ5" s="163"/>
      <c r="CK5" s="163"/>
      <c r="CL5" s="170" t="s">
        <v>264</v>
      </c>
      <c r="CM5" s="161"/>
      <c r="CN5" s="168"/>
      <c r="CO5" s="164" t="s">
        <v>226</v>
      </c>
      <c r="CP5" s="163"/>
      <c r="CQ5" s="169"/>
      <c r="CR5" s="164" t="s">
        <v>226</v>
      </c>
      <c r="CS5" s="163"/>
      <c r="CT5" s="163"/>
      <c r="CU5" s="170" t="s">
        <v>226</v>
      </c>
      <c r="CV5" s="156"/>
      <c r="CW5" s="104"/>
      <c r="CX5" s="104"/>
      <c r="DG5" s="104"/>
    </row>
    <row r="6" spans="1:108" ht="39" customHeight="1" thickBot="1">
      <c r="A6" s="104"/>
      <c r="B6" s="162" t="s">
        <v>218</v>
      </c>
      <c r="C6" s="163"/>
      <c r="D6" s="163"/>
      <c r="E6" s="164" t="s">
        <v>218</v>
      </c>
      <c r="F6" s="163"/>
      <c r="G6" s="163"/>
      <c r="H6" s="164" t="s">
        <v>218</v>
      </c>
      <c r="I6" s="165"/>
      <c r="J6" s="156"/>
      <c r="K6" s="162" t="s">
        <v>229</v>
      </c>
      <c r="L6" s="163"/>
      <c r="M6" s="163"/>
      <c r="N6" s="164" t="s">
        <v>229</v>
      </c>
      <c r="O6" s="163"/>
      <c r="P6" s="163"/>
      <c r="Q6" s="164" t="s">
        <v>229</v>
      </c>
      <c r="R6" s="165"/>
      <c r="S6" s="156"/>
      <c r="T6" s="162" t="s">
        <v>239</v>
      </c>
      <c r="U6" s="163"/>
      <c r="V6" s="163"/>
      <c r="W6" s="164" t="s">
        <v>233</v>
      </c>
      <c r="X6" s="163"/>
      <c r="Y6" s="163"/>
      <c r="Z6" s="164" t="s">
        <v>239</v>
      </c>
      <c r="AA6" s="165"/>
      <c r="AB6" s="156"/>
      <c r="AC6" s="156"/>
      <c r="AD6" s="156"/>
      <c r="AE6" s="156"/>
      <c r="AF6" s="156"/>
      <c r="AG6" s="156"/>
      <c r="AH6" s="156"/>
      <c r="AI6" s="156"/>
      <c r="AJ6" s="156"/>
      <c r="AK6" s="156"/>
      <c r="AL6" s="171" t="s">
        <v>170</v>
      </c>
      <c r="AM6" s="173"/>
      <c r="AN6" s="173"/>
      <c r="AO6" s="174" t="s">
        <v>170</v>
      </c>
      <c r="AP6" s="173"/>
      <c r="AQ6" s="173"/>
      <c r="AR6" s="174" t="s">
        <v>170</v>
      </c>
      <c r="AS6" s="175"/>
      <c r="AT6" s="156"/>
      <c r="AU6" s="162" t="s">
        <v>243</v>
      </c>
      <c r="AV6" s="163"/>
      <c r="AW6" s="163"/>
      <c r="AX6" s="164" t="s">
        <v>242</v>
      </c>
      <c r="AY6" s="163"/>
      <c r="AZ6" s="163"/>
      <c r="BA6" s="164" t="s">
        <v>230</v>
      </c>
      <c r="BB6" s="165"/>
      <c r="BC6" s="156"/>
      <c r="BD6" s="171" t="s">
        <v>251</v>
      </c>
      <c r="BE6" s="163"/>
      <c r="BF6" s="163"/>
      <c r="BG6" s="164" t="s">
        <v>252</v>
      </c>
      <c r="BH6" s="163"/>
      <c r="BI6" s="163"/>
      <c r="BJ6" s="164" t="s">
        <v>251</v>
      </c>
      <c r="BK6" s="165"/>
      <c r="BL6" s="156"/>
      <c r="BM6" s="156"/>
      <c r="BN6" s="156"/>
      <c r="BO6" s="156"/>
      <c r="BP6" s="156"/>
      <c r="BQ6" s="156"/>
      <c r="BR6" s="156"/>
      <c r="BS6" s="156"/>
      <c r="BT6" s="156"/>
      <c r="BU6" s="172"/>
      <c r="BV6" s="171" t="s">
        <v>254</v>
      </c>
      <c r="BW6" s="173"/>
      <c r="BX6" s="173"/>
      <c r="BY6" s="174" t="s">
        <v>255</v>
      </c>
      <c r="BZ6" s="173"/>
      <c r="CA6" s="173"/>
      <c r="CB6" s="174" t="s">
        <v>256</v>
      </c>
      <c r="CC6" s="175"/>
      <c r="CD6" s="156"/>
      <c r="CE6" s="171" t="s">
        <v>262</v>
      </c>
      <c r="CF6" s="173"/>
      <c r="CG6" s="173"/>
      <c r="CH6" s="171" t="s">
        <v>262</v>
      </c>
      <c r="CI6" s="173"/>
      <c r="CJ6" s="173"/>
      <c r="CK6" s="171" t="s">
        <v>262</v>
      </c>
      <c r="CL6" s="175"/>
      <c r="CM6" s="161"/>
      <c r="CN6" s="162" t="s">
        <v>226</v>
      </c>
      <c r="CO6" s="163"/>
      <c r="CP6" s="163"/>
      <c r="CQ6" s="164" t="s">
        <v>226</v>
      </c>
      <c r="CR6" s="163"/>
      <c r="CS6" s="163"/>
      <c r="CT6" s="164" t="s">
        <v>226</v>
      </c>
      <c r="CU6" s="165"/>
      <c r="CV6" s="156"/>
      <c r="CW6" s="104"/>
      <c r="CX6" s="104"/>
      <c r="DD6" s="104"/>
    </row>
    <row r="7" spans="1:102" ht="39" customHeight="1" thickBot="1">
      <c r="A7" s="104"/>
      <c r="B7" s="168"/>
      <c r="C7" s="164" t="s">
        <v>218</v>
      </c>
      <c r="D7" s="163"/>
      <c r="E7" s="169" t="s">
        <v>228</v>
      </c>
      <c r="F7" s="164" t="s">
        <v>218</v>
      </c>
      <c r="G7" s="163"/>
      <c r="H7" s="163"/>
      <c r="I7" s="170" t="s">
        <v>218</v>
      </c>
      <c r="J7" s="156"/>
      <c r="K7" s="168"/>
      <c r="L7" s="164" t="s">
        <v>229</v>
      </c>
      <c r="M7" s="163"/>
      <c r="N7" s="169" t="s">
        <v>228</v>
      </c>
      <c r="O7" s="164" t="s">
        <v>229</v>
      </c>
      <c r="P7" s="163"/>
      <c r="Q7" s="163"/>
      <c r="R7" s="170" t="s">
        <v>229</v>
      </c>
      <c r="S7" s="156"/>
      <c r="T7" s="168"/>
      <c r="U7" s="164" t="s">
        <v>219</v>
      </c>
      <c r="V7" s="163"/>
      <c r="W7" s="169" t="s">
        <v>139</v>
      </c>
      <c r="X7" s="164" t="s">
        <v>219</v>
      </c>
      <c r="Y7" s="163"/>
      <c r="Z7" s="163"/>
      <c r="AA7" s="170" t="s">
        <v>219</v>
      </c>
      <c r="AB7" s="156"/>
      <c r="AC7" s="156"/>
      <c r="AD7" s="156"/>
      <c r="AE7" s="156"/>
      <c r="AF7" s="156"/>
      <c r="AG7" s="156"/>
      <c r="AH7" s="156"/>
      <c r="AI7" s="156"/>
      <c r="AJ7" s="156"/>
      <c r="AK7" s="156"/>
      <c r="AL7" s="168"/>
      <c r="AM7" s="164" t="s">
        <v>170</v>
      </c>
      <c r="AN7" s="163"/>
      <c r="AO7" s="169" t="s">
        <v>228</v>
      </c>
      <c r="AP7" s="164" t="s">
        <v>170</v>
      </c>
      <c r="AQ7" s="163"/>
      <c r="AR7" s="163"/>
      <c r="AS7" s="170" t="s">
        <v>170</v>
      </c>
      <c r="AT7" s="176"/>
      <c r="AU7" s="168"/>
      <c r="AV7" s="164" t="s">
        <v>242</v>
      </c>
      <c r="AW7" s="163"/>
      <c r="AX7" s="169" t="s">
        <v>228</v>
      </c>
      <c r="AY7" s="164" t="s">
        <v>242</v>
      </c>
      <c r="AZ7" s="163"/>
      <c r="BA7" s="163"/>
      <c r="BB7" s="170" t="s">
        <v>224</v>
      </c>
      <c r="BC7" s="176"/>
      <c r="BD7" s="168"/>
      <c r="BE7" s="164" t="s">
        <v>251</v>
      </c>
      <c r="BF7" s="163"/>
      <c r="BG7" s="169"/>
      <c r="BH7" s="164" t="s">
        <v>251</v>
      </c>
      <c r="BI7" s="163" t="s">
        <v>140</v>
      </c>
      <c r="BJ7" s="163"/>
      <c r="BK7" s="170" t="s">
        <v>251</v>
      </c>
      <c r="BL7" s="156"/>
      <c r="BM7" s="156"/>
      <c r="BN7" s="156"/>
      <c r="BO7" s="156"/>
      <c r="BP7" s="156"/>
      <c r="BQ7" s="156"/>
      <c r="BR7" s="156"/>
      <c r="BS7" s="156"/>
      <c r="BT7" s="156"/>
      <c r="BU7" s="156"/>
      <c r="BV7" s="168"/>
      <c r="BW7" s="164" t="s">
        <v>185</v>
      </c>
      <c r="BX7" s="163"/>
      <c r="BY7" s="169"/>
      <c r="BZ7" s="164" t="s">
        <v>185</v>
      </c>
      <c r="CA7" s="163"/>
      <c r="CB7" s="163"/>
      <c r="CC7" s="170" t="s">
        <v>257</v>
      </c>
      <c r="CD7" s="156"/>
      <c r="CE7" s="168" t="s">
        <v>140</v>
      </c>
      <c r="CF7" s="171" t="s">
        <v>262</v>
      </c>
      <c r="CG7" s="163"/>
      <c r="CH7" s="169"/>
      <c r="CI7" s="171" t="s">
        <v>262</v>
      </c>
      <c r="CJ7" s="163"/>
      <c r="CK7" s="163"/>
      <c r="CL7" s="171" t="s">
        <v>262</v>
      </c>
      <c r="CM7" s="161"/>
      <c r="CN7" s="168"/>
      <c r="CO7" s="164" t="s">
        <v>184</v>
      </c>
      <c r="CP7" s="163"/>
      <c r="CQ7" s="169"/>
      <c r="CR7" s="164" t="s">
        <v>184</v>
      </c>
      <c r="CS7" s="163"/>
      <c r="CT7" s="163"/>
      <c r="CU7" s="170" t="s">
        <v>184</v>
      </c>
      <c r="CV7" s="156"/>
      <c r="CW7" s="104"/>
      <c r="CX7" s="104"/>
    </row>
    <row r="8" spans="1:113" ht="39" customHeight="1" thickBot="1">
      <c r="A8" s="104"/>
      <c r="B8" s="171" t="s">
        <v>218</v>
      </c>
      <c r="C8" s="173"/>
      <c r="D8" s="173"/>
      <c r="E8" s="174" t="s">
        <v>218</v>
      </c>
      <c r="F8" s="173"/>
      <c r="G8" s="173"/>
      <c r="H8" s="174" t="s">
        <v>218</v>
      </c>
      <c r="I8" s="175"/>
      <c r="J8" s="156"/>
      <c r="K8" s="171" t="s">
        <v>229</v>
      </c>
      <c r="L8" s="173"/>
      <c r="M8" s="173"/>
      <c r="N8" s="174" t="s">
        <v>229</v>
      </c>
      <c r="O8" s="173"/>
      <c r="P8" s="173"/>
      <c r="Q8" s="174" t="s">
        <v>229</v>
      </c>
      <c r="R8" s="175"/>
      <c r="S8" s="156"/>
      <c r="T8" s="171" t="s">
        <v>219</v>
      </c>
      <c r="U8" s="173"/>
      <c r="V8" s="173"/>
      <c r="W8" s="174" t="s">
        <v>219</v>
      </c>
      <c r="X8" s="173"/>
      <c r="Y8" s="173"/>
      <c r="Z8" s="174" t="s">
        <v>219</v>
      </c>
      <c r="AA8" s="175"/>
      <c r="AB8" s="156"/>
      <c r="AC8" s="156"/>
      <c r="AD8" s="156"/>
      <c r="AE8" s="156"/>
      <c r="AF8" s="156"/>
      <c r="AG8" s="156"/>
      <c r="AH8" s="156"/>
      <c r="AI8" s="156"/>
      <c r="AJ8" s="156"/>
      <c r="AK8" s="156"/>
      <c r="AL8" s="171" t="s">
        <v>170</v>
      </c>
      <c r="AM8" s="173"/>
      <c r="AN8" s="173"/>
      <c r="AO8" s="174" t="s">
        <v>170</v>
      </c>
      <c r="AP8" s="173"/>
      <c r="AQ8" s="173"/>
      <c r="AR8" s="174" t="s">
        <v>170</v>
      </c>
      <c r="AS8" s="175"/>
      <c r="AT8" s="176"/>
      <c r="AU8" s="171" t="s">
        <v>242</v>
      </c>
      <c r="AV8" s="173"/>
      <c r="AW8" s="173"/>
      <c r="AX8" s="174" t="s">
        <v>242</v>
      </c>
      <c r="AY8" s="173"/>
      <c r="AZ8" s="173"/>
      <c r="BA8" s="174" t="s">
        <v>224</v>
      </c>
      <c r="BB8" s="175"/>
      <c r="BC8" s="177"/>
      <c r="BD8" s="171" t="s">
        <v>251</v>
      </c>
      <c r="BE8" s="173"/>
      <c r="BF8" s="173"/>
      <c r="BG8" s="174" t="s">
        <v>252</v>
      </c>
      <c r="BH8" s="173"/>
      <c r="BI8" s="173"/>
      <c r="BJ8" s="174" t="s">
        <v>251</v>
      </c>
      <c r="BK8" s="175"/>
      <c r="BL8" s="156"/>
      <c r="BM8" s="156"/>
      <c r="BN8" s="156"/>
      <c r="BO8" s="156"/>
      <c r="BP8" s="156"/>
      <c r="BQ8" s="156"/>
      <c r="BR8" s="156"/>
      <c r="BS8" s="156"/>
      <c r="BT8" s="156"/>
      <c r="BU8" s="156"/>
      <c r="BV8" s="171" t="s">
        <v>254</v>
      </c>
      <c r="BW8" s="173"/>
      <c r="BX8" s="173"/>
      <c r="BY8" s="174" t="s">
        <v>255</v>
      </c>
      <c r="BZ8" s="173"/>
      <c r="CA8" s="173"/>
      <c r="CB8" s="174" t="s">
        <v>256</v>
      </c>
      <c r="CC8" s="175"/>
      <c r="CD8" s="156"/>
      <c r="CE8" s="171" t="s">
        <v>262</v>
      </c>
      <c r="CF8" s="173"/>
      <c r="CG8" s="173"/>
      <c r="CH8" s="171" t="s">
        <v>262</v>
      </c>
      <c r="CI8" s="173"/>
      <c r="CJ8" s="173"/>
      <c r="CK8" s="171" t="s">
        <v>262</v>
      </c>
      <c r="CL8" s="175"/>
      <c r="CM8" s="161"/>
      <c r="CN8" s="171" t="s">
        <v>184</v>
      </c>
      <c r="CO8" s="173"/>
      <c r="CP8" s="173"/>
      <c r="CQ8" s="174" t="s">
        <v>184</v>
      </c>
      <c r="CR8" s="173"/>
      <c r="CS8" s="173"/>
      <c r="CT8" s="174" t="s">
        <v>184</v>
      </c>
      <c r="CU8" s="175"/>
      <c r="CV8" s="156"/>
      <c r="CW8" s="104"/>
      <c r="CX8" s="104"/>
      <c r="DB8" s="149" t="s">
        <v>232</v>
      </c>
      <c r="DI8" s="104"/>
    </row>
    <row r="9" spans="1:102" ht="39" customHeight="1">
      <c r="A9" s="104"/>
      <c r="B9" s="287" t="s">
        <v>234</v>
      </c>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288"/>
      <c r="CH9" s="288"/>
      <c r="CI9" s="288"/>
      <c r="CJ9" s="288"/>
      <c r="CK9" s="288"/>
      <c r="CL9" s="288"/>
      <c r="CM9" s="288"/>
      <c r="CN9" s="288"/>
      <c r="CO9" s="288"/>
      <c r="CP9" s="288"/>
      <c r="CQ9" s="288"/>
      <c r="CR9" s="288"/>
      <c r="CS9" s="288"/>
      <c r="CT9" s="288"/>
      <c r="CU9" s="289"/>
      <c r="CV9" s="178"/>
      <c r="CW9" s="104"/>
      <c r="CX9" s="104"/>
    </row>
    <row r="10" spans="1:100" ht="30" customHeight="1" thickBot="1">
      <c r="A10" s="104"/>
      <c r="B10" s="179"/>
      <c r="C10" s="179"/>
      <c r="D10" s="179"/>
      <c r="E10" s="178"/>
      <c r="F10" s="178"/>
      <c r="G10" s="178"/>
      <c r="H10" s="178"/>
      <c r="I10" s="178"/>
      <c r="J10" s="178"/>
      <c r="K10" s="180"/>
      <c r="L10" s="178"/>
      <c r="M10" s="178"/>
      <c r="N10" s="178"/>
      <c r="O10" s="178"/>
      <c r="P10" s="178"/>
      <c r="Q10" s="178"/>
      <c r="R10" s="178"/>
      <c r="S10" s="178"/>
      <c r="T10" s="181"/>
      <c r="U10" s="181"/>
      <c r="V10" s="181"/>
      <c r="W10" s="181"/>
      <c r="X10" s="181"/>
      <c r="Y10" s="181"/>
      <c r="Z10" s="181"/>
      <c r="AA10" s="181"/>
      <c r="AB10" s="181"/>
      <c r="AC10" s="181"/>
      <c r="AD10" s="181"/>
      <c r="AE10" s="181"/>
      <c r="AF10" s="181"/>
      <c r="AG10" s="181"/>
      <c r="AH10" s="181"/>
      <c r="AI10" s="181"/>
      <c r="AJ10" s="181"/>
      <c r="AK10" s="178"/>
      <c r="AL10" s="104"/>
      <c r="AM10" s="178"/>
      <c r="AN10" s="178"/>
      <c r="AO10" s="178"/>
      <c r="AP10" s="182"/>
      <c r="AQ10" s="182"/>
      <c r="AR10" s="182"/>
      <c r="AS10" s="182"/>
      <c r="AT10" s="182"/>
      <c r="AU10" s="182"/>
      <c r="AV10" s="182"/>
      <c r="AW10" s="182"/>
      <c r="AX10" s="182"/>
      <c r="AY10" s="182"/>
      <c r="AZ10" s="182"/>
      <c r="BA10" s="183"/>
      <c r="BB10" s="182"/>
      <c r="BC10" s="182"/>
      <c r="BD10" s="182"/>
      <c r="BE10" s="182"/>
      <c r="BF10" s="182"/>
      <c r="BG10" s="104"/>
      <c r="BH10" s="182"/>
      <c r="BI10" s="182"/>
      <c r="BJ10" s="182"/>
      <c r="BK10" s="182"/>
      <c r="BL10" s="182"/>
      <c r="BM10" s="184"/>
      <c r="BN10" s="184"/>
      <c r="BO10" s="184"/>
      <c r="BP10" s="184"/>
      <c r="BQ10" s="184"/>
      <c r="BR10" s="184"/>
      <c r="BS10" s="184"/>
      <c r="BT10" s="184"/>
      <c r="BU10" s="184"/>
      <c r="BV10" s="184"/>
      <c r="BW10" s="184"/>
      <c r="BX10" s="184"/>
      <c r="BY10" s="184"/>
      <c r="BZ10" s="184"/>
      <c r="CA10" s="184"/>
      <c r="CB10" s="184"/>
      <c r="CC10" s="184"/>
      <c r="CD10" s="178"/>
      <c r="CE10" s="178"/>
      <c r="CF10" s="178"/>
      <c r="CG10" s="178"/>
      <c r="CH10" s="178"/>
      <c r="CI10" s="178"/>
      <c r="CJ10" s="178"/>
      <c r="CK10" s="178"/>
      <c r="CL10" s="178"/>
      <c r="CM10" s="178"/>
      <c r="CN10" s="178"/>
      <c r="CO10" s="178"/>
      <c r="CP10" s="178"/>
      <c r="CQ10" s="178"/>
      <c r="CR10" s="178"/>
      <c r="CS10" s="178"/>
      <c r="CT10" s="178"/>
      <c r="CU10" s="185"/>
      <c r="CV10" s="178"/>
    </row>
    <row r="11" spans="2:102" ht="39" customHeight="1" thickBot="1">
      <c r="B11" s="151"/>
      <c r="C11" s="152" t="s">
        <v>187</v>
      </c>
      <c r="D11" s="153"/>
      <c r="E11" s="154" t="s">
        <v>139</v>
      </c>
      <c r="F11" s="152" t="s">
        <v>187</v>
      </c>
      <c r="G11" s="153"/>
      <c r="H11" s="153"/>
      <c r="I11" s="155" t="s">
        <v>187</v>
      </c>
      <c r="J11" s="186"/>
      <c r="K11" s="151"/>
      <c r="L11" s="152" t="s">
        <v>187</v>
      </c>
      <c r="M11" s="153"/>
      <c r="N11" s="154" t="s">
        <v>139</v>
      </c>
      <c r="O11" s="152" t="s">
        <v>187</v>
      </c>
      <c r="P11" s="153"/>
      <c r="Q11" s="153"/>
      <c r="R11" s="155" t="s">
        <v>187</v>
      </c>
      <c r="S11" s="156"/>
      <c r="T11" s="151"/>
      <c r="U11" s="152" t="s">
        <v>187</v>
      </c>
      <c r="V11" s="153"/>
      <c r="W11" s="154" t="s">
        <v>139</v>
      </c>
      <c r="X11" s="152" t="s">
        <v>187</v>
      </c>
      <c r="Y11" s="153"/>
      <c r="Z11" s="153"/>
      <c r="AA11" s="155" t="s">
        <v>187</v>
      </c>
      <c r="AB11" s="156"/>
      <c r="AC11" s="151"/>
      <c r="AD11" s="187" t="s">
        <v>228</v>
      </c>
      <c r="AE11" s="188"/>
      <c r="AF11" s="188"/>
      <c r="AG11" s="188"/>
      <c r="AH11" s="188"/>
      <c r="AI11" s="188"/>
      <c r="AJ11" s="189"/>
      <c r="AK11" s="156"/>
      <c r="AL11" s="151"/>
      <c r="AM11" s="152" t="s">
        <v>187</v>
      </c>
      <c r="AN11" s="153"/>
      <c r="AO11" s="154" t="s">
        <v>228</v>
      </c>
      <c r="AP11" s="152" t="s">
        <v>187</v>
      </c>
      <c r="AQ11" s="153"/>
      <c r="AR11" s="153"/>
      <c r="AS11" s="155" t="s">
        <v>187</v>
      </c>
      <c r="AT11" s="156"/>
      <c r="AU11" s="151"/>
      <c r="AV11" s="152" t="s">
        <v>220</v>
      </c>
      <c r="AW11" s="153"/>
      <c r="AX11" s="153"/>
      <c r="AY11" s="152" t="s">
        <v>220</v>
      </c>
      <c r="AZ11" s="153"/>
      <c r="BA11" s="153"/>
      <c r="BB11" s="155" t="s">
        <v>220</v>
      </c>
      <c r="BC11" s="156"/>
      <c r="BD11" s="151"/>
      <c r="BE11" s="152" t="s">
        <v>220</v>
      </c>
      <c r="BF11" s="153"/>
      <c r="BG11" s="153"/>
      <c r="BH11" s="152" t="s">
        <v>220</v>
      </c>
      <c r="BI11" s="153"/>
      <c r="BJ11" s="153"/>
      <c r="BK11" s="155" t="s">
        <v>220</v>
      </c>
      <c r="BL11" s="156"/>
      <c r="BM11" s="151"/>
      <c r="BN11" s="152" t="s">
        <v>220</v>
      </c>
      <c r="BO11" s="153"/>
      <c r="BP11" s="153"/>
      <c r="BQ11" s="152" t="s">
        <v>220</v>
      </c>
      <c r="BR11" s="153"/>
      <c r="BS11" s="153"/>
      <c r="BT11" s="155" t="s">
        <v>220</v>
      </c>
      <c r="BU11" s="156"/>
      <c r="BV11" s="151"/>
      <c r="BW11" s="152" t="s">
        <v>220</v>
      </c>
      <c r="BX11" s="153"/>
      <c r="BY11" s="153"/>
      <c r="BZ11" s="152" t="s">
        <v>249</v>
      </c>
      <c r="CA11" s="153"/>
      <c r="CB11" s="153"/>
      <c r="CC11" s="155" t="s">
        <v>39</v>
      </c>
      <c r="CD11" s="156"/>
      <c r="CE11" s="151"/>
      <c r="CF11" s="152" t="s">
        <v>39</v>
      </c>
      <c r="CG11" s="153"/>
      <c r="CH11" s="153"/>
      <c r="CI11" s="152" t="s">
        <v>39</v>
      </c>
      <c r="CJ11" s="153"/>
      <c r="CK11" s="153"/>
      <c r="CL11" s="155" t="s">
        <v>39</v>
      </c>
      <c r="CM11" s="156"/>
      <c r="CN11" s="151"/>
      <c r="CO11" s="174" t="s">
        <v>186</v>
      </c>
      <c r="CP11" s="153"/>
      <c r="CQ11" s="153"/>
      <c r="CR11" s="152" t="s">
        <v>186</v>
      </c>
      <c r="CS11" s="153" t="s">
        <v>222</v>
      </c>
      <c r="CT11" s="153"/>
      <c r="CU11" s="155" t="s">
        <v>250</v>
      </c>
      <c r="CV11" s="156"/>
      <c r="CW11" s="104"/>
      <c r="CX11" s="104"/>
    </row>
    <row r="12" spans="1:102" ht="39" customHeight="1">
      <c r="A12" s="104"/>
      <c r="B12" s="190" t="s">
        <v>139</v>
      </c>
      <c r="C12" s="191" t="s">
        <v>140</v>
      </c>
      <c r="D12" s="191"/>
      <c r="E12" s="191"/>
      <c r="F12" s="191"/>
      <c r="G12" s="191"/>
      <c r="H12" s="191"/>
      <c r="I12" s="192"/>
      <c r="J12" s="186"/>
      <c r="K12" s="190" t="s">
        <v>139</v>
      </c>
      <c r="L12" s="191" t="s">
        <v>140</v>
      </c>
      <c r="M12" s="191"/>
      <c r="N12" s="191"/>
      <c r="O12" s="191"/>
      <c r="P12" s="191"/>
      <c r="Q12" s="191"/>
      <c r="R12" s="192"/>
      <c r="S12" s="186"/>
      <c r="T12" s="190" t="s">
        <v>139</v>
      </c>
      <c r="U12" s="191" t="s">
        <v>140</v>
      </c>
      <c r="V12" s="191"/>
      <c r="W12" s="191"/>
      <c r="X12" s="191"/>
      <c r="Y12" s="191"/>
      <c r="Z12" s="191"/>
      <c r="AA12" s="192"/>
      <c r="AB12" s="186"/>
      <c r="AC12" s="290" t="s">
        <v>237</v>
      </c>
      <c r="AD12" s="291"/>
      <c r="AE12" s="291"/>
      <c r="AF12" s="291"/>
      <c r="AG12" s="291"/>
      <c r="AH12" s="291"/>
      <c r="AI12" s="291"/>
      <c r="AJ12" s="292"/>
      <c r="AK12" s="186"/>
      <c r="AL12" s="190" t="s">
        <v>236</v>
      </c>
      <c r="AM12" s="191" t="s">
        <v>222</v>
      </c>
      <c r="AN12" s="191"/>
      <c r="AO12" s="191"/>
      <c r="AP12" s="191"/>
      <c r="AQ12" s="191"/>
      <c r="AR12" s="191"/>
      <c r="AS12" s="192"/>
      <c r="AT12" s="186"/>
      <c r="AU12" s="190" t="s">
        <v>236</v>
      </c>
      <c r="AV12" s="191" t="s">
        <v>222</v>
      </c>
      <c r="AW12" s="191"/>
      <c r="AX12" s="191"/>
      <c r="AY12" s="191"/>
      <c r="AZ12" s="191"/>
      <c r="BA12" s="191"/>
      <c r="BB12" s="192"/>
      <c r="BC12" s="186"/>
      <c r="BD12" s="190" t="s">
        <v>139</v>
      </c>
      <c r="BE12" s="191" t="s">
        <v>140</v>
      </c>
      <c r="BF12" s="191"/>
      <c r="BG12" s="191"/>
      <c r="BH12" s="191"/>
      <c r="BI12" s="191"/>
      <c r="BJ12" s="191"/>
      <c r="BK12" s="192"/>
      <c r="BL12" s="156"/>
      <c r="BM12" s="190" t="s">
        <v>139</v>
      </c>
      <c r="BN12" s="191" t="s">
        <v>140</v>
      </c>
      <c r="BO12" s="191"/>
      <c r="BP12" s="191"/>
      <c r="BQ12" s="191"/>
      <c r="BR12" s="191"/>
      <c r="BS12" s="191"/>
      <c r="BT12" s="192"/>
      <c r="BU12" s="156"/>
      <c r="BV12" s="190" t="s">
        <v>139</v>
      </c>
      <c r="BW12" s="191" t="s">
        <v>140</v>
      </c>
      <c r="BX12" s="191"/>
      <c r="BY12" s="191"/>
      <c r="BZ12" s="191"/>
      <c r="CA12" s="191"/>
      <c r="CB12" s="191"/>
      <c r="CC12" s="192"/>
      <c r="CD12" s="156"/>
      <c r="CE12" s="190"/>
      <c r="CF12" s="191"/>
      <c r="CG12" s="191"/>
      <c r="CH12" s="191"/>
      <c r="CI12" s="191"/>
      <c r="CJ12" s="191"/>
      <c r="CK12" s="191"/>
      <c r="CL12" s="192"/>
      <c r="CM12" s="156"/>
      <c r="CN12" s="190"/>
      <c r="CO12" s="191"/>
      <c r="CP12" s="191"/>
      <c r="CQ12" s="191"/>
      <c r="CR12" s="191"/>
      <c r="CS12" s="191"/>
      <c r="CT12" s="191"/>
      <c r="CU12" s="192"/>
      <c r="CV12" s="156"/>
      <c r="CW12" s="104"/>
      <c r="CX12" s="104"/>
    </row>
    <row r="13" spans="1:102" ht="39" customHeight="1" thickBot="1">
      <c r="A13" s="104"/>
      <c r="B13" s="193"/>
      <c r="C13" s="174" t="s">
        <v>187</v>
      </c>
      <c r="D13" s="173"/>
      <c r="E13" s="194" t="s">
        <v>139</v>
      </c>
      <c r="F13" s="174" t="s">
        <v>187</v>
      </c>
      <c r="G13" s="173"/>
      <c r="H13" s="173"/>
      <c r="I13" s="195" t="s">
        <v>187</v>
      </c>
      <c r="J13" s="156"/>
      <c r="K13" s="193"/>
      <c r="L13" s="174" t="s">
        <v>187</v>
      </c>
      <c r="M13" s="173"/>
      <c r="N13" s="194" t="s">
        <v>139</v>
      </c>
      <c r="O13" s="174" t="s">
        <v>187</v>
      </c>
      <c r="P13" s="173"/>
      <c r="Q13" s="173"/>
      <c r="R13" s="195" t="s">
        <v>187</v>
      </c>
      <c r="S13" s="156"/>
      <c r="T13" s="193"/>
      <c r="U13" s="174" t="s">
        <v>187</v>
      </c>
      <c r="V13" s="173"/>
      <c r="W13" s="194" t="s">
        <v>139</v>
      </c>
      <c r="X13" s="174" t="s">
        <v>187</v>
      </c>
      <c r="Y13" s="173"/>
      <c r="Z13" s="173"/>
      <c r="AA13" s="195" t="s">
        <v>187</v>
      </c>
      <c r="AB13" s="196"/>
      <c r="AC13" s="197"/>
      <c r="AD13" s="198" t="s">
        <v>236</v>
      </c>
      <c r="AE13" s="199"/>
      <c r="AF13" s="199"/>
      <c r="AG13" s="199"/>
      <c r="AH13" s="199"/>
      <c r="AI13" s="199"/>
      <c r="AJ13" s="200"/>
      <c r="AK13" s="196"/>
      <c r="AL13" s="193"/>
      <c r="AM13" s="174" t="s">
        <v>187</v>
      </c>
      <c r="AN13" s="173"/>
      <c r="AO13" s="194" t="s">
        <v>236</v>
      </c>
      <c r="AP13" s="174" t="s">
        <v>187</v>
      </c>
      <c r="AQ13" s="173"/>
      <c r="AR13" s="173"/>
      <c r="AS13" s="195" t="s">
        <v>187</v>
      </c>
      <c r="AT13" s="201"/>
      <c r="AU13" s="193"/>
      <c r="AV13" s="174" t="s">
        <v>220</v>
      </c>
      <c r="AW13" s="173"/>
      <c r="AX13" s="173"/>
      <c r="AY13" s="174" t="s">
        <v>220</v>
      </c>
      <c r="AZ13" s="173"/>
      <c r="BA13" s="173"/>
      <c r="BB13" s="195" t="s">
        <v>220</v>
      </c>
      <c r="BC13" s="156"/>
      <c r="BD13" s="193"/>
      <c r="BE13" s="174" t="s">
        <v>220</v>
      </c>
      <c r="BF13" s="173"/>
      <c r="BG13" s="173"/>
      <c r="BH13" s="174" t="s">
        <v>220</v>
      </c>
      <c r="BI13" s="173"/>
      <c r="BJ13" s="173"/>
      <c r="BK13" s="195" t="s">
        <v>220</v>
      </c>
      <c r="BL13" s="156"/>
      <c r="BM13" s="193"/>
      <c r="BN13" s="174" t="s">
        <v>220</v>
      </c>
      <c r="BO13" s="173"/>
      <c r="BP13" s="173"/>
      <c r="BQ13" s="174" t="s">
        <v>220</v>
      </c>
      <c r="BR13" s="173"/>
      <c r="BS13" s="173"/>
      <c r="BT13" s="195" t="s">
        <v>220</v>
      </c>
      <c r="BU13" s="156"/>
      <c r="BV13" s="193"/>
      <c r="BW13" s="174" t="s">
        <v>249</v>
      </c>
      <c r="BX13" s="173"/>
      <c r="BY13" s="173"/>
      <c r="BZ13" s="174" t="s">
        <v>39</v>
      </c>
      <c r="CA13" s="173"/>
      <c r="CB13" s="173"/>
      <c r="CC13" s="195" t="s">
        <v>39</v>
      </c>
      <c r="CD13" s="156"/>
      <c r="CE13" s="193"/>
      <c r="CF13" s="174" t="s">
        <v>250</v>
      </c>
      <c r="CG13" s="173"/>
      <c r="CH13" s="173"/>
      <c r="CI13" s="174" t="s">
        <v>186</v>
      </c>
      <c r="CJ13" s="173"/>
      <c r="CK13" s="173"/>
      <c r="CL13" s="195" t="s">
        <v>186</v>
      </c>
      <c r="CM13" s="156"/>
      <c r="CN13" s="193"/>
      <c r="CO13" s="174" t="s">
        <v>186</v>
      </c>
      <c r="CP13" s="173"/>
      <c r="CQ13" s="173"/>
      <c r="CR13" s="174" t="s">
        <v>186</v>
      </c>
      <c r="CS13" s="173"/>
      <c r="CT13" s="173"/>
      <c r="CU13" s="174" t="s">
        <v>186</v>
      </c>
      <c r="CV13" s="156" t="s">
        <v>222</v>
      </c>
      <c r="CW13" s="104"/>
      <c r="CX13" s="104"/>
    </row>
    <row r="14" spans="2:100" ht="39" customHeight="1" thickBot="1">
      <c r="B14" s="11"/>
      <c r="AB14" s="104"/>
      <c r="AT14" s="202"/>
      <c r="AU14" s="203"/>
      <c r="AV14" s="203"/>
      <c r="AW14" s="203"/>
      <c r="AX14" s="203"/>
      <c r="AY14" s="203"/>
      <c r="AZ14" s="203"/>
      <c r="BA14" s="203"/>
      <c r="BB14" s="203"/>
      <c r="BC14" s="203"/>
      <c r="BD14" s="203"/>
      <c r="BE14" s="203"/>
      <c r="BF14" s="203"/>
      <c r="BG14" s="203"/>
      <c r="BH14" s="203"/>
      <c r="BI14" s="203"/>
      <c r="BJ14" s="203"/>
      <c r="BK14" s="203"/>
      <c r="BL14" s="203"/>
      <c r="BU14" s="104"/>
      <c r="BX14" s="149" t="s">
        <v>222</v>
      </c>
      <c r="CD14" s="104"/>
      <c r="CV14" s="104"/>
    </row>
    <row r="15" spans="37:100" ht="39" customHeight="1" thickBot="1">
      <c r="AK15" s="293" t="s">
        <v>238</v>
      </c>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5"/>
      <c r="CV15" s="104"/>
    </row>
    <row r="16" ht="39" customHeight="1">
      <c r="CV16" s="104"/>
    </row>
    <row r="17" spans="22:100" ht="39" customHeight="1">
      <c r="V17" s="99"/>
      <c r="CV17" s="104"/>
    </row>
    <row r="18" ht="39" customHeight="1">
      <c r="CV18" s="104"/>
    </row>
    <row r="19" spans="37:100" ht="39" customHeight="1">
      <c r="AK19" s="73"/>
      <c r="CC19" s="204"/>
      <c r="CV19" s="104"/>
    </row>
    <row r="20" spans="5:100" ht="39" customHeight="1">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CV20" s="104"/>
    </row>
    <row r="21" spans="5:100" ht="39" customHeight="1">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CV21" s="104"/>
    </row>
    <row r="22" spans="5:77" ht="39" customHeight="1">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row>
    <row r="23" spans="5:77" ht="39" customHeight="1">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row>
    <row r="24" spans="5:77" ht="39" customHeight="1">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row>
    <row r="25" spans="5:77" ht="39" customHeight="1">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row>
    <row r="26" spans="5:77" ht="39" customHeight="1">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row>
    <row r="27" spans="5:77" ht="39" customHeight="1">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row>
    <row r="28" spans="5:77" ht="39" customHeight="1">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row>
    <row r="29" spans="5:77" ht="39" customHeight="1">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row>
    <row r="30" spans="5:77" ht="39" customHeight="1">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row>
    <row r="31" spans="5:77" ht="39" customHeight="1">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row>
    <row r="32" spans="5:77" ht="39" customHeight="1">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row>
    <row r="33" spans="5:77" ht="39" customHeight="1">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row>
    <row r="34" spans="5:77" ht="39" customHeight="1">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row>
    <row r="35" spans="5:77" ht="39" customHeight="1">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row>
    <row r="36" spans="5:77" ht="39" customHeight="1">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row>
  </sheetData>
  <sheetProtection/>
  <mergeCells count="5">
    <mergeCell ref="B2:CU2"/>
    <mergeCell ref="B9:CU9"/>
    <mergeCell ref="AC12:AJ12"/>
    <mergeCell ref="AK15:BL15"/>
    <mergeCell ref="AK1:BL1"/>
  </mergeCells>
  <printOptions/>
  <pageMargins left="0.1968503937007874" right="0" top="0.1968503937007874" bottom="0"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2:CC27"/>
  <sheetViews>
    <sheetView tabSelected="1" zoomScale="75" zoomScaleNormal="75" zoomScalePageLayoutView="0" workbookViewId="0" topLeftCell="A4">
      <selection activeCell="CB20" sqref="CB20"/>
    </sheetView>
  </sheetViews>
  <sheetFormatPr defaultColWidth="9.00390625" defaultRowHeight="19.5" customHeight="1"/>
  <cols>
    <col min="1" max="1" width="8.25390625" style="7" customWidth="1"/>
    <col min="2" max="61" width="2.75390625" style="7" customWidth="1"/>
    <col min="62" max="70" width="2.125" style="7" customWidth="1"/>
    <col min="71" max="78" width="2.00390625" style="7" customWidth="1"/>
    <col min="79" max="16384" width="8.875" style="7" customWidth="1"/>
  </cols>
  <sheetData>
    <row r="2" spans="1:6" ht="19.5" customHeight="1">
      <c r="A2" s="309" t="s">
        <v>139</v>
      </c>
      <c r="B2" s="309"/>
      <c r="C2" s="309"/>
      <c r="D2" s="309"/>
      <c r="E2" s="309"/>
      <c r="F2" s="309"/>
    </row>
    <row r="3" spans="2:3" ht="19.5" customHeight="1">
      <c r="B3" s="8"/>
      <c r="C3" s="9"/>
    </row>
    <row r="4" spans="2:3" ht="19.5" customHeight="1" thickBot="1">
      <c r="B4" s="8"/>
      <c r="C4" s="9"/>
    </row>
    <row r="5" spans="2:81" ht="19.5" customHeight="1">
      <c r="B5" s="8"/>
      <c r="C5" s="9"/>
      <c r="D5" s="7" t="s">
        <v>52</v>
      </c>
      <c r="K5" s="205" t="s">
        <v>44</v>
      </c>
      <c r="L5" s="206"/>
      <c r="M5" s="207"/>
      <c r="N5" s="104"/>
      <c r="O5" s="104"/>
      <c r="P5" s="310" t="s">
        <v>272</v>
      </c>
      <c r="Q5" s="311"/>
      <c r="R5" s="311"/>
      <c r="S5" s="311"/>
      <c r="T5" s="311"/>
      <c r="U5" s="311"/>
      <c r="V5" s="311"/>
      <c r="W5" s="311"/>
      <c r="X5" s="311"/>
      <c r="Y5" s="311"/>
      <c r="Z5" s="311"/>
      <c r="AA5" s="312"/>
      <c r="AB5" s="104"/>
      <c r="AC5" s="104"/>
      <c r="AD5" s="205" t="s">
        <v>44</v>
      </c>
      <c r="AE5" s="206"/>
      <c r="AF5" s="207"/>
      <c r="AH5" s="208"/>
      <c r="AX5" s="104"/>
      <c r="CC5" s="208"/>
    </row>
    <row r="6" spans="2:29" ht="19.5" customHeight="1" thickBot="1">
      <c r="B6" s="8"/>
      <c r="C6" s="209" t="s">
        <v>53</v>
      </c>
      <c r="D6" s="210"/>
      <c r="E6" s="208"/>
      <c r="F6" s="208"/>
      <c r="G6" s="208"/>
      <c r="N6" s="104"/>
      <c r="O6" s="104"/>
      <c r="P6" s="313"/>
      <c r="Q6" s="314"/>
      <c r="R6" s="314"/>
      <c r="S6" s="314"/>
      <c r="T6" s="314"/>
      <c r="U6" s="314"/>
      <c r="V6" s="314"/>
      <c r="W6" s="314"/>
      <c r="X6" s="314"/>
      <c r="Y6" s="314"/>
      <c r="Z6" s="314"/>
      <c r="AA6" s="315"/>
      <c r="AB6" s="104"/>
      <c r="AC6" s="104"/>
    </row>
    <row r="7" spans="2:59" ht="19.5" customHeight="1">
      <c r="B7" s="8"/>
      <c r="C7" s="9"/>
      <c r="D7" s="208"/>
      <c r="E7" s="208"/>
      <c r="F7" s="208"/>
      <c r="G7" s="208"/>
      <c r="H7" s="211"/>
      <c r="I7" s="211"/>
      <c r="J7" s="211"/>
      <c r="K7" s="211"/>
      <c r="L7" s="211"/>
      <c r="M7" s="211"/>
      <c r="N7" s="211"/>
      <c r="O7" s="211"/>
      <c r="P7" s="104"/>
      <c r="Q7" s="104"/>
      <c r="R7" s="104"/>
      <c r="S7" s="104"/>
      <c r="T7" s="104"/>
      <c r="U7" s="104"/>
      <c r="V7" s="104"/>
      <c r="W7" s="104"/>
      <c r="X7" s="104"/>
      <c r="Y7" s="104"/>
      <c r="Z7" s="104"/>
      <c r="AA7" s="104"/>
      <c r="AB7" s="316"/>
      <c r="AC7" s="317"/>
      <c r="AD7" s="317"/>
      <c r="AE7" s="317"/>
      <c r="AF7" s="317"/>
      <c r="AG7" s="317"/>
      <c r="AH7" s="317"/>
      <c r="AI7" s="318"/>
      <c r="AP7" s="322" t="s">
        <v>45</v>
      </c>
      <c r="AQ7" s="323"/>
      <c r="AR7" s="323"/>
      <c r="AS7" s="323"/>
      <c r="AT7" s="323"/>
      <c r="AU7" s="323"/>
      <c r="AV7" s="324"/>
      <c r="AW7" s="328" t="s">
        <v>287</v>
      </c>
      <c r="AX7" s="329"/>
      <c r="AY7" s="329"/>
      <c r="AZ7" s="330"/>
      <c r="BA7" s="212"/>
      <c r="BB7" s="212"/>
      <c r="BC7" s="212"/>
      <c r="BD7" s="212"/>
      <c r="BE7" s="212"/>
      <c r="BF7" s="212"/>
      <c r="BG7" s="213"/>
    </row>
    <row r="8" spans="2:59" ht="19.5" customHeight="1">
      <c r="B8" s="8"/>
      <c r="C8" s="9"/>
      <c r="D8" s="208"/>
      <c r="E8" s="208"/>
      <c r="F8" s="208"/>
      <c r="G8" s="208"/>
      <c r="H8" s="104"/>
      <c r="I8" s="104"/>
      <c r="J8" s="104"/>
      <c r="K8" s="104"/>
      <c r="L8" s="104"/>
      <c r="M8" s="104"/>
      <c r="N8" s="104"/>
      <c r="O8" s="104"/>
      <c r="P8" s="104"/>
      <c r="Q8" s="104"/>
      <c r="R8" s="104"/>
      <c r="S8" s="104"/>
      <c r="T8" s="104"/>
      <c r="U8" s="104"/>
      <c r="V8" s="104"/>
      <c r="W8" s="104"/>
      <c r="X8" s="104"/>
      <c r="Y8" s="104"/>
      <c r="Z8" s="104"/>
      <c r="AA8" s="104"/>
      <c r="AB8" s="319"/>
      <c r="AC8" s="320"/>
      <c r="AD8" s="320"/>
      <c r="AE8" s="320"/>
      <c r="AF8" s="320"/>
      <c r="AG8" s="320"/>
      <c r="AH8" s="320"/>
      <c r="AI8" s="321"/>
      <c r="AP8" s="325"/>
      <c r="AQ8" s="326"/>
      <c r="AR8" s="326"/>
      <c r="AS8" s="326"/>
      <c r="AT8" s="326"/>
      <c r="AU8" s="326"/>
      <c r="AV8" s="327"/>
      <c r="AW8" s="331"/>
      <c r="AX8" s="332"/>
      <c r="AY8" s="332"/>
      <c r="AZ8" s="333"/>
      <c r="BA8" s="214"/>
      <c r="BB8" s="214"/>
      <c r="BC8" s="214"/>
      <c r="BD8" s="214"/>
      <c r="BE8" s="214"/>
      <c r="BF8" s="214"/>
      <c r="BG8" s="215"/>
    </row>
    <row r="9" spans="2:61" ht="19.5" customHeight="1">
      <c r="B9" s="8"/>
      <c r="C9" s="9"/>
      <c r="D9" s="208"/>
      <c r="E9" s="208"/>
      <c r="F9" s="208"/>
      <c r="G9" s="208"/>
      <c r="H9" s="104"/>
      <c r="I9" s="104"/>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K9" s="216"/>
      <c r="AL9" s="212"/>
      <c r="AM9" s="212"/>
      <c r="AN9" s="304" t="s">
        <v>274</v>
      </c>
      <c r="AO9" s="304" t="s">
        <v>139</v>
      </c>
      <c r="AQ9" s="208"/>
      <c r="AR9" s="208"/>
      <c r="AS9" s="208"/>
      <c r="AT9" s="208"/>
      <c r="AU9" s="208" t="s">
        <v>140</v>
      </c>
      <c r="AV9" s="208"/>
      <c r="AW9" s="337" t="s">
        <v>288</v>
      </c>
      <c r="AX9" s="337"/>
      <c r="AY9" s="337"/>
      <c r="AZ9" s="337"/>
      <c r="BA9" s="208"/>
      <c r="BB9" s="208"/>
      <c r="BC9" s="297" t="s">
        <v>273</v>
      </c>
      <c r="BD9" s="298"/>
      <c r="BE9" s="298"/>
      <c r="BF9" s="299"/>
      <c r="BG9" s="208"/>
      <c r="BH9" s="212"/>
      <c r="BI9" s="217"/>
    </row>
    <row r="10" spans="2:61" ht="19.5" customHeight="1">
      <c r="B10" s="208"/>
      <c r="C10" s="208"/>
      <c r="D10" s="208"/>
      <c r="E10" s="208"/>
      <c r="F10" s="208"/>
      <c r="G10" s="208"/>
      <c r="H10" s="104"/>
      <c r="I10" s="104"/>
      <c r="J10" s="149"/>
      <c r="K10" s="316"/>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8"/>
      <c r="AK10" s="8"/>
      <c r="AL10" s="208"/>
      <c r="AM10" s="208"/>
      <c r="AN10" s="305"/>
      <c r="AO10" s="306"/>
      <c r="AQ10" s="208"/>
      <c r="AR10" s="208"/>
      <c r="AS10" s="208"/>
      <c r="AT10" s="208"/>
      <c r="AU10" s="208"/>
      <c r="AV10" s="208"/>
      <c r="AW10" s="338"/>
      <c r="AX10" s="338"/>
      <c r="AY10" s="338"/>
      <c r="AZ10" s="338"/>
      <c r="BA10" s="208"/>
      <c r="BB10" s="208"/>
      <c r="BC10" s="300"/>
      <c r="BD10" s="301"/>
      <c r="BE10" s="301"/>
      <c r="BF10" s="302"/>
      <c r="BG10" s="208"/>
      <c r="BH10" s="208"/>
      <c r="BI10" s="218"/>
    </row>
    <row r="11" spans="2:61" ht="19.5" customHeight="1">
      <c r="B11" s="208"/>
      <c r="C11" s="208"/>
      <c r="D11" s="208"/>
      <c r="E11" s="208"/>
      <c r="F11" s="208"/>
      <c r="G11" s="9"/>
      <c r="H11" s="104"/>
      <c r="I11" s="104"/>
      <c r="J11" s="149"/>
      <c r="K11" s="343"/>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5"/>
      <c r="AK11" s="219"/>
      <c r="AL11" s="220"/>
      <c r="AM11" s="220"/>
      <c r="AN11" s="221">
        <v>8</v>
      </c>
      <c r="AO11" s="222"/>
      <c r="AP11" s="223"/>
      <c r="AQ11" s="223"/>
      <c r="AR11" s="223"/>
      <c r="AS11" s="223"/>
      <c r="AT11" s="223"/>
      <c r="AU11" s="223"/>
      <c r="AV11" s="223"/>
      <c r="AW11" s="223"/>
      <c r="AX11" s="224"/>
      <c r="AY11" s="225"/>
      <c r="AZ11" s="225"/>
      <c r="BA11" s="225"/>
      <c r="BB11" s="225"/>
      <c r="BC11" s="225"/>
      <c r="BD11" s="225"/>
      <c r="BE11" s="225"/>
      <c r="BF11" s="225"/>
      <c r="BG11" s="226"/>
      <c r="BH11" s="220"/>
      <c r="BI11" s="227"/>
    </row>
    <row r="12" spans="2:61" ht="19.5" customHeight="1">
      <c r="B12" s="214"/>
      <c r="C12" s="214"/>
      <c r="D12" s="214"/>
      <c r="E12" s="214"/>
      <c r="F12" s="214"/>
      <c r="G12" s="215"/>
      <c r="H12" s="228"/>
      <c r="I12" s="229"/>
      <c r="J12" s="218"/>
      <c r="K12" s="230"/>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9"/>
      <c r="AK12" s="219"/>
      <c r="AL12" s="220"/>
      <c r="AM12" s="220"/>
      <c r="AN12" s="221">
        <v>7</v>
      </c>
      <c r="AO12" s="250"/>
      <c r="AP12" s="261"/>
      <c r="AQ12" s="261"/>
      <c r="AR12" s="261"/>
      <c r="AS12" s="261"/>
      <c r="AT12" s="261"/>
      <c r="AU12" s="261"/>
      <c r="AV12" s="261"/>
      <c r="AW12" s="261"/>
      <c r="AX12" s="262"/>
      <c r="AY12" s="222"/>
      <c r="AZ12" s="223"/>
      <c r="BA12" s="223"/>
      <c r="BB12" s="223"/>
      <c r="BC12" s="223"/>
      <c r="BD12" s="223"/>
      <c r="BE12" s="223"/>
      <c r="BF12" s="223"/>
      <c r="BG12" s="224"/>
      <c r="BH12" s="220"/>
      <c r="BI12" s="227"/>
    </row>
    <row r="13" spans="1:61" ht="19.5" customHeight="1">
      <c r="A13" s="231" t="s">
        <v>275</v>
      </c>
      <c r="B13" s="232"/>
      <c r="C13" s="205" t="s">
        <v>140</v>
      </c>
      <c r="D13" s="206"/>
      <c r="E13" s="206"/>
      <c r="F13" s="207"/>
      <c r="G13" s="208"/>
      <c r="K13" s="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9"/>
      <c r="AK13" s="219"/>
      <c r="AL13" s="220"/>
      <c r="AM13" s="220"/>
      <c r="AN13" s="221">
        <v>6</v>
      </c>
      <c r="AO13" s="263"/>
      <c r="AP13" s="264"/>
      <c r="AQ13" s="264"/>
      <c r="AR13" s="264"/>
      <c r="AS13" s="264"/>
      <c r="AT13" s="264"/>
      <c r="AU13" s="264"/>
      <c r="AV13" s="264"/>
      <c r="AW13" s="264"/>
      <c r="AX13" s="265"/>
      <c r="AY13" s="220"/>
      <c r="AZ13" s="220" t="s">
        <v>140</v>
      </c>
      <c r="BA13" s="220"/>
      <c r="BB13" s="220" t="s">
        <v>276</v>
      </c>
      <c r="BC13" s="220"/>
      <c r="BD13" s="220"/>
      <c r="BE13" s="220"/>
      <c r="BF13" s="220"/>
      <c r="BG13" s="233"/>
      <c r="BH13" s="220"/>
      <c r="BI13" s="227"/>
    </row>
    <row r="14" spans="1:61" ht="19.5" customHeight="1">
      <c r="A14" s="231" t="s">
        <v>50</v>
      </c>
      <c r="B14" s="232"/>
      <c r="C14" s="208"/>
      <c r="D14" s="208"/>
      <c r="E14" s="208"/>
      <c r="F14" s="208"/>
      <c r="G14" s="208"/>
      <c r="K14" s="8"/>
      <c r="L14" s="208"/>
      <c r="M14" s="208"/>
      <c r="N14" s="208"/>
      <c r="O14" s="208"/>
      <c r="P14" s="208"/>
      <c r="Q14" s="208"/>
      <c r="R14" s="208" t="s">
        <v>46</v>
      </c>
      <c r="S14" s="208"/>
      <c r="T14" s="208"/>
      <c r="U14" s="208"/>
      <c r="V14" s="328" t="s">
        <v>287</v>
      </c>
      <c r="W14" s="329"/>
      <c r="X14" s="329"/>
      <c r="Y14" s="330"/>
      <c r="Z14" s="208"/>
      <c r="AA14" s="208"/>
      <c r="AB14" s="208"/>
      <c r="AC14" s="208"/>
      <c r="AD14" s="208"/>
      <c r="AE14" s="208"/>
      <c r="AF14" s="208"/>
      <c r="AG14" s="208"/>
      <c r="AH14" s="208"/>
      <c r="AI14" s="9"/>
      <c r="AK14" s="219"/>
      <c r="AL14" s="220"/>
      <c r="AM14" s="220"/>
      <c r="AN14" s="221">
        <v>5</v>
      </c>
      <c r="AO14" s="250"/>
      <c r="AP14" s="261"/>
      <c r="AQ14" s="261"/>
      <c r="AR14" s="264"/>
      <c r="AS14" s="264"/>
      <c r="AT14" s="264"/>
      <c r="AU14" s="264"/>
      <c r="AV14" s="264"/>
      <c r="AW14" s="264"/>
      <c r="AX14" s="265"/>
      <c r="AY14" s="222"/>
      <c r="AZ14" s="223"/>
      <c r="BA14" s="223" t="s">
        <v>277</v>
      </c>
      <c r="BB14" s="223"/>
      <c r="BC14" s="223" t="s">
        <v>277</v>
      </c>
      <c r="BD14" s="223"/>
      <c r="BE14" s="223" t="s">
        <v>140</v>
      </c>
      <c r="BF14" s="223"/>
      <c r="BG14" s="224"/>
      <c r="BH14" s="220"/>
      <c r="BI14" s="227"/>
    </row>
    <row r="15" spans="1:61" ht="19.5" customHeight="1">
      <c r="A15" s="231" t="s">
        <v>51</v>
      </c>
      <c r="B15" s="232"/>
      <c r="C15" s="208"/>
      <c r="D15" s="214"/>
      <c r="E15" s="214"/>
      <c r="F15" s="214"/>
      <c r="G15" s="214"/>
      <c r="H15" s="214"/>
      <c r="K15" s="234"/>
      <c r="L15" s="214"/>
      <c r="M15" s="214"/>
      <c r="N15" s="214"/>
      <c r="O15" s="214"/>
      <c r="P15" s="214"/>
      <c r="Q15" s="214"/>
      <c r="R15" s="214"/>
      <c r="S15" s="214"/>
      <c r="T15" s="214"/>
      <c r="U15" s="214"/>
      <c r="V15" s="331"/>
      <c r="W15" s="332"/>
      <c r="X15" s="332"/>
      <c r="Y15" s="333"/>
      <c r="Z15" s="214"/>
      <c r="AA15" s="214"/>
      <c r="AB15" s="214"/>
      <c r="AC15" s="214"/>
      <c r="AD15" s="214"/>
      <c r="AE15" s="214"/>
      <c r="AF15" s="214"/>
      <c r="AG15" s="214"/>
      <c r="AH15" s="214"/>
      <c r="AI15" s="215"/>
      <c r="AK15" s="219"/>
      <c r="AL15" s="220"/>
      <c r="AM15" s="220"/>
      <c r="AN15" s="221">
        <v>4</v>
      </c>
      <c r="AO15" s="263"/>
      <c r="AP15" s="264"/>
      <c r="AQ15" s="264"/>
      <c r="AR15" s="264"/>
      <c r="AS15" s="264"/>
      <c r="AT15" s="264"/>
      <c r="AU15" s="264"/>
      <c r="AV15" s="264"/>
      <c r="AW15" s="264"/>
      <c r="AX15" s="265"/>
      <c r="AY15" s="235"/>
      <c r="AZ15" s="236"/>
      <c r="BA15" s="236"/>
      <c r="BB15" s="236"/>
      <c r="BC15" s="236"/>
      <c r="BD15" s="236"/>
      <c r="BE15" s="236"/>
      <c r="BF15" s="236"/>
      <c r="BG15" s="237"/>
      <c r="BH15" s="220"/>
      <c r="BI15" s="303"/>
    </row>
    <row r="16" spans="2:61" ht="19.5" customHeight="1">
      <c r="B16" s="9"/>
      <c r="C16" s="9"/>
      <c r="D16" s="208"/>
      <c r="E16" s="208"/>
      <c r="F16" s="208"/>
      <c r="G16" s="208"/>
      <c r="H16" s="213"/>
      <c r="I16" s="149"/>
      <c r="J16" s="149"/>
      <c r="K16" s="238"/>
      <c r="L16" s="225"/>
      <c r="M16" s="304" t="s">
        <v>274</v>
      </c>
      <c r="N16" s="304" t="s">
        <v>285</v>
      </c>
      <c r="O16" s="225"/>
      <c r="P16" s="225"/>
      <c r="Q16" s="225"/>
      <c r="R16" s="225"/>
      <c r="S16" s="225"/>
      <c r="T16" s="225"/>
      <c r="U16" s="225"/>
      <c r="V16" s="337" t="s">
        <v>288</v>
      </c>
      <c r="W16" s="337"/>
      <c r="X16" s="337"/>
      <c r="Y16" s="337"/>
      <c r="Z16" s="225"/>
      <c r="AA16" s="225"/>
      <c r="AB16" s="297" t="s">
        <v>273</v>
      </c>
      <c r="AC16" s="298"/>
      <c r="AD16" s="298"/>
      <c r="AE16" s="299"/>
      <c r="AF16" s="225"/>
      <c r="AG16" s="225"/>
      <c r="AH16" s="225"/>
      <c r="AI16" s="226"/>
      <c r="AK16" s="219"/>
      <c r="AL16" s="220"/>
      <c r="AM16" s="220"/>
      <c r="AN16" s="221">
        <v>3</v>
      </c>
      <c r="AO16" s="250"/>
      <c r="AP16" s="261"/>
      <c r="AQ16" s="261"/>
      <c r="AR16" s="261"/>
      <c r="AS16" s="261"/>
      <c r="AT16" s="261"/>
      <c r="AU16" s="261"/>
      <c r="AV16" s="261"/>
      <c r="AW16" s="261"/>
      <c r="AX16" s="262"/>
      <c r="AY16" s="220"/>
      <c r="AZ16" s="220"/>
      <c r="BA16" s="220"/>
      <c r="BB16" s="220"/>
      <c r="BC16" s="220"/>
      <c r="BD16" s="220"/>
      <c r="BE16" s="220"/>
      <c r="BF16" s="220"/>
      <c r="BG16" s="233"/>
      <c r="BH16" s="220"/>
      <c r="BI16" s="303"/>
    </row>
    <row r="17" spans="2:61" ht="19.5" customHeight="1">
      <c r="B17" s="9"/>
      <c r="C17" s="9"/>
      <c r="D17" s="208"/>
      <c r="E17" s="208"/>
      <c r="F17" s="208"/>
      <c r="G17" s="208"/>
      <c r="H17" s="9"/>
      <c r="I17" s="149"/>
      <c r="J17" s="149"/>
      <c r="K17" s="219"/>
      <c r="L17" s="220"/>
      <c r="M17" s="305"/>
      <c r="N17" s="306"/>
      <c r="O17" s="220"/>
      <c r="P17" s="220"/>
      <c r="Q17" s="220"/>
      <c r="R17" s="220"/>
      <c r="S17" s="220"/>
      <c r="T17" s="220"/>
      <c r="U17" s="220"/>
      <c r="V17" s="338"/>
      <c r="W17" s="338"/>
      <c r="X17" s="338"/>
      <c r="Y17" s="338"/>
      <c r="Z17" s="220"/>
      <c r="AA17" s="220"/>
      <c r="AB17" s="307"/>
      <c r="AC17" s="308"/>
      <c r="AD17" s="301"/>
      <c r="AE17" s="302"/>
      <c r="AF17" s="220"/>
      <c r="AG17" s="220"/>
      <c r="AH17" s="220"/>
      <c r="AI17" s="233"/>
      <c r="AK17" s="219"/>
      <c r="AL17" s="220"/>
      <c r="AM17" s="220"/>
      <c r="AN17" s="221">
        <v>2</v>
      </c>
      <c r="AO17" s="263"/>
      <c r="AP17" s="264"/>
      <c r="AQ17" s="264"/>
      <c r="AR17" s="264"/>
      <c r="AS17" s="264"/>
      <c r="AT17" s="264"/>
      <c r="AU17" s="264"/>
      <c r="AV17" s="264"/>
      <c r="AW17" s="264"/>
      <c r="AX17" s="265"/>
      <c r="AY17" s="222"/>
      <c r="AZ17" s="223"/>
      <c r="BA17" s="223"/>
      <c r="BB17" s="223"/>
      <c r="BC17" s="223"/>
      <c r="BD17" s="223"/>
      <c r="BE17" s="223"/>
      <c r="BF17" s="223"/>
      <c r="BG17" s="224"/>
      <c r="BH17" s="220"/>
      <c r="BI17" s="303"/>
    </row>
    <row r="18" spans="2:61" ht="19.5" customHeight="1" thickBot="1">
      <c r="B18" s="9"/>
      <c r="C18" s="9"/>
      <c r="D18" s="208"/>
      <c r="E18" s="208"/>
      <c r="F18" s="208"/>
      <c r="G18" s="208"/>
      <c r="H18" s="9"/>
      <c r="I18" s="339"/>
      <c r="J18" s="227" t="s">
        <v>139</v>
      </c>
      <c r="K18" s="219"/>
      <c r="L18" s="220"/>
      <c r="M18" s="4">
        <v>8</v>
      </c>
      <c r="N18" s="222"/>
      <c r="O18" s="223"/>
      <c r="P18" s="223"/>
      <c r="Q18" s="223"/>
      <c r="R18" s="223"/>
      <c r="S18" s="223"/>
      <c r="T18" s="223"/>
      <c r="U18" s="223"/>
      <c r="V18" s="223"/>
      <c r="W18" s="224"/>
      <c r="X18" s="225"/>
      <c r="Y18" s="225"/>
      <c r="Z18" s="225"/>
      <c r="AA18" s="225"/>
      <c r="AB18" s="225"/>
      <c r="AC18" s="225"/>
      <c r="AD18" s="225"/>
      <c r="AE18" s="225"/>
      <c r="AF18" s="226"/>
      <c r="AG18" s="220"/>
      <c r="AH18" s="220"/>
      <c r="AI18" s="233"/>
      <c r="AK18" s="219"/>
      <c r="AL18" s="220"/>
      <c r="AM18" s="220"/>
      <c r="AN18" s="239">
        <v>1</v>
      </c>
      <c r="AO18" s="234"/>
      <c r="AP18" s="214"/>
      <c r="AQ18" s="214"/>
      <c r="AR18" s="214"/>
      <c r="AS18" s="214"/>
      <c r="AT18" s="214"/>
      <c r="AU18" s="214"/>
      <c r="AV18" s="214"/>
      <c r="AW18" s="214"/>
      <c r="AX18" s="215"/>
      <c r="AY18" s="260" t="s">
        <v>286</v>
      </c>
      <c r="AZ18" s="258"/>
      <c r="BA18" s="258"/>
      <c r="BB18" s="258"/>
      <c r="BC18" s="258"/>
      <c r="BD18" s="258"/>
      <c r="BE18" s="258"/>
      <c r="BF18" s="258"/>
      <c r="BG18" s="259"/>
      <c r="BH18" s="220"/>
      <c r="BI18" s="303"/>
    </row>
    <row r="19" spans="2:61" ht="19.5" customHeight="1">
      <c r="B19" s="9"/>
      <c r="C19" s="9"/>
      <c r="D19" s="208"/>
      <c r="E19" s="208"/>
      <c r="F19" s="208"/>
      <c r="G19" s="208"/>
      <c r="H19" s="9"/>
      <c r="I19" s="339"/>
      <c r="J19" s="227"/>
      <c r="K19" s="219"/>
      <c r="L19" s="220"/>
      <c r="M19" s="4">
        <v>7</v>
      </c>
      <c r="N19" s="250"/>
      <c r="O19" s="261"/>
      <c r="P19" s="261"/>
      <c r="Q19" s="261"/>
      <c r="R19" s="261"/>
      <c r="S19" s="261"/>
      <c r="T19" s="261"/>
      <c r="U19" s="261"/>
      <c r="V19" s="261"/>
      <c r="W19" s="262"/>
      <c r="X19" s="222"/>
      <c r="Y19" s="223"/>
      <c r="Z19" s="223"/>
      <c r="AA19" s="223"/>
      <c r="AB19" s="223"/>
      <c r="AC19" s="223"/>
      <c r="AD19" s="223"/>
      <c r="AE19" s="223"/>
      <c r="AF19" s="224"/>
      <c r="AG19" s="220"/>
      <c r="AH19" s="220"/>
      <c r="AI19" s="233"/>
      <c r="AK19" s="220"/>
      <c r="AL19" s="220"/>
      <c r="AM19" s="220"/>
      <c r="AN19" s="236"/>
      <c r="AO19" s="236"/>
      <c r="AP19" s="236"/>
      <c r="AQ19" s="240"/>
      <c r="AR19" s="236"/>
      <c r="AS19" s="236"/>
      <c r="AT19" s="236"/>
      <c r="AU19" s="236"/>
      <c r="AV19" s="241"/>
      <c r="AW19" s="242"/>
      <c r="AX19" s="236"/>
      <c r="AY19" s="236"/>
      <c r="AZ19" s="243" t="s">
        <v>139</v>
      </c>
      <c r="BA19" s="243"/>
      <c r="BB19" s="243"/>
      <c r="BC19" s="243"/>
      <c r="BD19" s="243"/>
      <c r="BE19" s="334" t="s">
        <v>139</v>
      </c>
      <c r="BF19" s="335"/>
      <c r="BG19" s="335"/>
      <c r="BH19" s="236"/>
      <c r="BI19" s="303"/>
    </row>
    <row r="20" spans="2:62" ht="19.5" customHeight="1">
      <c r="B20" s="9"/>
      <c r="C20" s="9"/>
      <c r="D20" s="208"/>
      <c r="E20" s="208"/>
      <c r="F20" s="208"/>
      <c r="G20" s="208"/>
      <c r="H20" s="9"/>
      <c r="I20" s="339"/>
      <c r="J20" s="227"/>
      <c r="K20" s="219"/>
      <c r="L20" s="220"/>
      <c r="M20" s="4">
        <v>6</v>
      </c>
      <c r="N20" s="263"/>
      <c r="O20" s="264"/>
      <c r="P20" s="264"/>
      <c r="Q20" s="264"/>
      <c r="R20" s="264"/>
      <c r="S20" s="264"/>
      <c r="T20" s="264"/>
      <c r="U20" s="264"/>
      <c r="V20" s="264"/>
      <c r="W20" s="265"/>
      <c r="X20" s="220"/>
      <c r="Y20" s="220" t="s">
        <v>140</v>
      </c>
      <c r="Z20" s="220"/>
      <c r="AA20" s="220" t="s">
        <v>278</v>
      </c>
      <c r="AB20" s="220"/>
      <c r="AC20" s="220"/>
      <c r="AD20" s="220"/>
      <c r="AE20" s="220"/>
      <c r="AF20" s="233"/>
      <c r="AG20" s="220"/>
      <c r="AH20" s="220"/>
      <c r="AI20" s="233"/>
      <c r="AK20" s="244" t="s">
        <v>279</v>
      </c>
      <c r="AL20" s="220"/>
      <c r="AM20" s="220"/>
      <c r="AN20" s="245"/>
      <c r="AO20" s="245"/>
      <c r="AP20" s="245"/>
      <c r="AQ20" s="245"/>
      <c r="AR20" s="246"/>
      <c r="AS20" s="246"/>
      <c r="AT20" s="246"/>
      <c r="AU20" s="245"/>
      <c r="AV20" s="246"/>
      <c r="AW20" s="246" t="s">
        <v>47</v>
      </c>
      <c r="AX20" s="246"/>
      <c r="AY20" s="340" t="s">
        <v>280</v>
      </c>
      <c r="AZ20" s="340"/>
      <c r="BA20" s="340"/>
      <c r="BB20" s="340"/>
      <c r="BC20" s="340"/>
      <c r="BD20" s="340"/>
      <c r="BE20" s="340"/>
      <c r="BF20" s="340"/>
      <c r="BG20" s="340"/>
      <c r="BH20" s="340"/>
      <c r="BI20" s="341"/>
      <c r="BJ20" s="149"/>
    </row>
    <row r="21" spans="2:62" ht="19.5" customHeight="1">
      <c r="B21" s="9"/>
      <c r="C21" s="9"/>
      <c r="D21" s="208"/>
      <c r="E21" s="208"/>
      <c r="F21" s="208"/>
      <c r="G21" s="208"/>
      <c r="H21" s="9"/>
      <c r="I21" s="339"/>
      <c r="J21" s="227"/>
      <c r="K21" s="219"/>
      <c r="L21" s="220"/>
      <c r="M21" s="4">
        <v>5</v>
      </c>
      <c r="N21" s="263"/>
      <c r="O21" s="264"/>
      <c r="P21" s="264"/>
      <c r="Q21" s="264"/>
      <c r="R21" s="264"/>
      <c r="S21" s="264"/>
      <c r="T21" s="264"/>
      <c r="U21" s="264"/>
      <c r="V21" s="264"/>
      <c r="W21" s="265"/>
      <c r="X21" s="222"/>
      <c r="Y21" s="223"/>
      <c r="Z21" s="223" t="s">
        <v>140</v>
      </c>
      <c r="AA21" s="223"/>
      <c r="AB21" s="223" t="s">
        <v>277</v>
      </c>
      <c r="AC21" s="223"/>
      <c r="AD21" s="223" t="s">
        <v>140</v>
      </c>
      <c r="AE21" s="223"/>
      <c r="AF21" s="224"/>
      <c r="AG21" s="220"/>
      <c r="AH21" s="220"/>
      <c r="AI21" s="233"/>
      <c r="AK21" s="220"/>
      <c r="AL21" s="220"/>
      <c r="AM21" s="220"/>
      <c r="AN21" s="246"/>
      <c r="AO21" s="246"/>
      <c r="AP21" s="246"/>
      <c r="AQ21" s="246"/>
      <c r="AR21" s="246"/>
      <c r="AS21" s="246"/>
      <c r="AT21" s="246"/>
      <c r="AU21" s="246"/>
      <c r="AV21" s="246"/>
      <c r="AW21" s="246"/>
      <c r="AX21" s="246"/>
      <c r="AY21" s="340"/>
      <c r="AZ21" s="340"/>
      <c r="BA21" s="340"/>
      <c r="BB21" s="340"/>
      <c r="BC21" s="340"/>
      <c r="BD21" s="340"/>
      <c r="BE21" s="340"/>
      <c r="BF21" s="340"/>
      <c r="BG21" s="340"/>
      <c r="BH21" s="340"/>
      <c r="BI21" s="341"/>
      <c r="BJ21" s="149"/>
    </row>
    <row r="22" spans="2:62" ht="19.5" customHeight="1">
      <c r="B22" s="9"/>
      <c r="C22" s="9"/>
      <c r="D22" s="208"/>
      <c r="E22" s="208"/>
      <c r="F22" s="208"/>
      <c r="G22" s="208"/>
      <c r="H22" s="9"/>
      <c r="I22" s="339"/>
      <c r="J22" s="227"/>
      <c r="K22" s="219"/>
      <c r="L22" s="220"/>
      <c r="M22" s="4">
        <v>4</v>
      </c>
      <c r="N22" s="250"/>
      <c r="O22" s="261"/>
      <c r="P22" s="261"/>
      <c r="Q22" s="264"/>
      <c r="R22" s="264"/>
      <c r="S22" s="264"/>
      <c r="T22" s="264"/>
      <c r="U22" s="264"/>
      <c r="V22" s="264"/>
      <c r="W22" s="265"/>
      <c r="X22" s="235"/>
      <c r="Y22" s="236"/>
      <c r="Z22" s="236"/>
      <c r="AA22" s="236"/>
      <c r="AB22" s="236"/>
      <c r="AC22" s="236"/>
      <c r="AD22" s="236"/>
      <c r="AE22" s="236"/>
      <c r="AF22" s="237"/>
      <c r="AG22" s="220"/>
      <c r="AH22" s="220"/>
      <c r="AI22" s="233"/>
      <c r="AK22" s="247"/>
      <c r="AL22" s="246"/>
      <c r="AM22" s="246"/>
      <c r="AN22" s="246"/>
      <c r="AO22" s="246"/>
      <c r="AP22" s="246"/>
      <c r="AQ22" s="246" t="s">
        <v>48</v>
      </c>
      <c r="AR22" s="246"/>
      <c r="AS22" s="246"/>
      <c r="AT22" s="246"/>
      <c r="AU22" s="246"/>
      <c r="AV22" s="246"/>
      <c r="AW22" s="246"/>
      <c r="AX22" s="246"/>
      <c r="AY22" s="246"/>
      <c r="AZ22" s="246"/>
      <c r="BA22" s="246"/>
      <c r="BB22" s="246"/>
      <c r="BC22" s="246"/>
      <c r="BD22" s="246"/>
      <c r="BE22" s="246"/>
      <c r="BF22" s="246"/>
      <c r="BG22" s="246"/>
      <c r="BH22" s="246"/>
      <c r="BI22" s="248"/>
      <c r="BJ22" s="149"/>
    </row>
    <row r="23" spans="2:62" ht="19.5" customHeight="1">
      <c r="B23" s="9"/>
      <c r="C23" s="9"/>
      <c r="D23" s="208"/>
      <c r="E23" s="208"/>
      <c r="F23" s="208"/>
      <c r="G23" s="208"/>
      <c r="H23" s="9"/>
      <c r="I23" s="149"/>
      <c r="J23" s="149"/>
      <c r="K23" s="219"/>
      <c r="L23" s="220"/>
      <c r="M23" s="4">
        <v>3</v>
      </c>
      <c r="N23" s="263"/>
      <c r="O23" s="264"/>
      <c r="P23" s="264"/>
      <c r="Q23" s="266"/>
      <c r="R23" s="266"/>
      <c r="S23" s="266"/>
      <c r="T23" s="264"/>
      <c r="U23" s="264"/>
      <c r="V23" s="264"/>
      <c r="W23" s="265"/>
      <c r="X23" s="220"/>
      <c r="Y23" s="220"/>
      <c r="Z23" s="220"/>
      <c r="AA23" s="220"/>
      <c r="AB23" s="220"/>
      <c r="AC23" s="220"/>
      <c r="AD23" s="220"/>
      <c r="AE23" s="220"/>
      <c r="AF23" s="233"/>
      <c r="AG23" s="220"/>
      <c r="AH23" s="220"/>
      <c r="AI23" s="233"/>
      <c r="AK23" s="247"/>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8"/>
      <c r="BJ23" s="149"/>
    </row>
    <row r="24" spans="2:62" ht="19.5" customHeight="1">
      <c r="B24" s="208"/>
      <c r="C24" s="208"/>
      <c r="D24" s="208"/>
      <c r="E24" s="208"/>
      <c r="F24" s="208"/>
      <c r="G24" s="208"/>
      <c r="H24" s="9"/>
      <c r="I24" s="228"/>
      <c r="J24" s="249"/>
      <c r="K24" s="250"/>
      <c r="L24" s="220"/>
      <c r="M24" s="4">
        <v>2</v>
      </c>
      <c r="N24" s="263"/>
      <c r="O24" s="264"/>
      <c r="P24" s="264"/>
      <c r="Q24" s="264"/>
      <c r="R24" s="264"/>
      <c r="S24" s="264"/>
      <c r="T24" s="264"/>
      <c r="U24" s="264"/>
      <c r="V24" s="264"/>
      <c r="W24" s="265"/>
      <c r="X24" s="222"/>
      <c r="Y24" s="223"/>
      <c r="Z24" s="223"/>
      <c r="AA24" s="223"/>
      <c r="AB24" s="223"/>
      <c r="AC24" s="223"/>
      <c r="AD24" s="223"/>
      <c r="AE24" s="223"/>
      <c r="AF24" s="224"/>
      <c r="AG24" s="220"/>
      <c r="AH24" s="220"/>
      <c r="AI24" s="233"/>
      <c r="AK24" s="247"/>
      <c r="AL24" s="246"/>
      <c r="AM24" s="246"/>
      <c r="AN24" s="246"/>
      <c r="AO24" s="342" t="s">
        <v>281</v>
      </c>
      <c r="AP24" s="342"/>
      <c r="AQ24" s="342"/>
      <c r="AR24" s="342"/>
      <c r="AS24" s="342"/>
      <c r="AT24" s="342"/>
      <c r="AU24" s="342"/>
      <c r="AV24" s="342"/>
      <c r="AW24" s="342"/>
      <c r="AX24" s="342"/>
      <c r="AY24" s="246"/>
      <c r="AZ24" s="246"/>
      <c r="BA24" s="246"/>
      <c r="BB24" s="246"/>
      <c r="BC24" s="246"/>
      <c r="BD24" s="246"/>
      <c r="BE24" s="246"/>
      <c r="BF24" s="246"/>
      <c r="BG24" s="246"/>
      <c r="BH24" s="246"/>
      <c r="BI24" s="248"/>
      <c r="BJ24" s="149"/>
    </row>
    <row r="25" spans="4:62" ht="19.5" customHeight="1">
      <c r="D25" s="251" t="s">
        <v>282</v>
      </c>
      <c r="H25" s="208"/>
      <c r="I25" s="206" t="s">
        <v>283</v>
      </c>
      <c r="J25" s="207"/>
      <c r="K25" s="8"/>
      <c r="L25" s="208"/>
      <c r="M25" s="252">
        <v>1</v>
      </c>
      <c r="N25" s="234"/>
      <c r="O25" s="214"/>
      <c r="P25" s="214"/>
      <c r="Q25" s="214"/>
      <c r="R25" s="214"/>
      <c r="S25" s="214"/>
      <c r="T25" s="214"/>
      <c r="U25" s="214"/>
      <c r="V25" s="214"/>
      <c r="W25" s="215"/>
      <c r="X25" s="257"/>
      <c r="Y25" s="258" t="s">
        <v>139</v>
      </c>
      <c r="Z25" s="258" t="s">
        <v>139</v>
      </c>
      <c r="AA25" s="258"/>
      <c r="AB25" s="258"/>
      <c r="AC25" s="258"/>
      <c r="AD25" s="258"/>
      <c r="AE25" s="258"/>
      <c r="AF25" s="259"/>
      <c r="AG25" s="253"/>
      <c r="AH25" s="208"/>
      <c r="AI25" s="9"/>
      <c r="AK25" s="247"/>
      <c r="AL25" s="246"/>
      <c r="AM25" s="246"/>
      <c r="AN25" s="246"/>
      <c r="AO25" s="342"/>
      <c r="AP25" s="342"/>
      <c r="AQ25" s="342"/>
      <c r="AR25" s="342"/>
      <c r="AS25" s="342"/>
      <c r="AT25" s="342"/>
      <c r="AU25" s="342"/>
      <c r="AV25" s="342"/>
      <c r="AW25" s="342"/>
      <c r="AX25" s="342"/>
      <c r="AY25" s="246"/>
      <c r="AZ25" s="246"/>
      <c r="BA25" s="246"/>
      <c r="BB25" s="246"/>
      <c r="BC25" s="246"/>
      <c r="BD25" s="246"/>
      <c r="BE25" s="246"/>
      <c r="BF25" s="246"/>
      <c r="BG25" s="246"/>
      <c r="BH25" s="246"/>
      <c r="BI25" s="248"/>
      <c r="BJ25" s="149"/>
    </row>
    <row r="26" spans="4:61" ht="19.5" customHeight="1">
      <c r="D26" s="251" t="s">
        <v>284</v>
      </c>
      <c r="H26" s="208"/>
      <c r="I26" s="208"/>
      <c r="J26" s="9"/>
      <c r="K26" s="234"/>
      <c r="L26" s="214"/>
      <c r="M26" s="214"/>
      <c r="N26" s="214"/>
      <c r="O26" s="214"/>
      <c r="P26" s="214"/>
      <c r="Q26" s="214"/>
      <c r="R26" s="214"/>
      <c r="S26" s="214"/>
      <c r="T26" s="214"/>
      <c r="U26" s="214"/>
      <c r="V26" s="214"/>
      <c r="W26" s="214"/>
      <c r="X26" s="214"/>
      <c r="Y26" s="243" t="s">
        <v>285</v>
      </c>
      <c r="Z26" s="243"/>
      <c r="AA26" s="243"/>
      <c r="AB26" s="243"/>
      <c r="AC26" s="243"/>
      <c r="AD26" s="334" t="s">
        <v>139</v>
      </c>
      <c r="AE26" s="335"/>
      <c r="AF26" s="335"/>
      <c r="AG26" s="243"/>
      <c r="AH26" s="214"/>
      <c r="AI26" s="215"/>
      <c r="AK26" s="254"/>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6"/>
    </row>
    <row r="27" spans="1:4" ht="19.5" customHeight="1">
      <c r="A27" s="336" t="s">
        <v>54</v>
      </c>
      <c r="B27" s="336"/>
      <c r="C27" s="336"/>
      <c r="D27" s="336"/>
    </row>
  </sheetData>
  <sheetProtection/>
  <mergeCells count="22">
    <mergeCell ref="BE19:BG19"/>
    <mergeCell ref="AY20:BI21"/>
    <mergeCell ref="AO24:AX25"/>
    <mergeCell ref="K10:AI11"/>
    <mergeCell ref="V14:Y15"/>
    <mergeCell ref="AN9:AN10"/>
    <mergeCell ref="AO9:AO10"/>
    <mergeCell ref="AD26:AF26"/>
    <mergeCell ref="A27:D27"/>
    <mergeCell ref="V16:Y17"/>
    <mergeCell ref="AW9:AZ10"/>
    <mergeCell ref="I18:I22"/>
    <mergeCell ref="BC9:BF10"/>
    <mergeCell ref="BI15:BI19"/>
    <mergeCell ref="M16:M17"/>
    <mergeCell ref="N16:N17"/>
    <mergeCell ref="AB16:AE17"/>
    <mergeCell ref="A2:F2"/>
    <mergeCell ref="P5:AA6"/>
    <mergeCell ref="AB7:AI8"/>
    <mergeCell ref="AP7:AV8"/>
    <mergeCell ref="AW7:AZ8"/>
  </mergeCells>
  <printOptions/>
  <pageMargins left="0.5905511811023623" right="0.1968503937007874" top="0.3937007874015748" bottom="0.3937007874015748"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ファイブテン</dc:creator>
  <cp:keywords/>
  <dc:description/>
  <cp:lastModifiedBy>fukushima</cp:lastModifiedBy>
  <cp:lastPrinted>2021-01-12T23:10:46Z</cp:lastPrinted>
  <dcterms:created xsi:type="dcterms:W3CDTF">2007-05-18T08:54:22Z</dcterms:created>
  <dcterms:modified xsi:type="dcterms:W3CDTF">2021-01-16T01:57:40Z</dcterms:modified>
  <cp:category/>
  <cp:version/>
  <cp:contentType/>
  <cp:contentStatus/>
</cp:coreProperties>
</file>