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6" windowWidth="12120" windowHeight="4092" activeTab="0"/>
  </bookViews>
  <sheets>
    <sheet name="案内" sheetId="1" r:id="rId1"/>
    <sheet name="タイムテーブル" sheetId="2" r:id="rId2"/>
    <sheet name="参加者数" sheetId="3" r:id="rId3"/>
    <sheet name="控え場所" sheetId="4" r:id="rId4"/>
    <sheet name="観覧席割当" sheetId="5" r:id="rId5"/>
    <sheet name="観覧席割り当て表" sheetId="6" state="hidden" r:id="rId6"/>
  </sheets>
  <definedNames>
    <definedName name="_xlnm.Print_Area" localSheetId="4">'観覧席割当'!$A$1:$CT$19</definedName>
  </definedNames>
  <calcPr fullCalcOnLoad="1"/>
</workbook>
</file>

<file path=xl/sharedStrings.xml><?xml version="1.0" encoding="utf-8"?>
<sst xmlns="http://schemas.openxmlformats.org/spreadsheetml/2006/main" count="549" uniqueCount="206">
  <si>
    <t>ウォーミングアップ等のお知らせ</t>
  </si>
  <si>
    <t>【日　　程】　</t>
  </si>
  <si>
    <t>（</t>
  </si>
  <si>
    <t>）</t>
  </si>
  <si>
    <t>【会　　場】　</t>
  </si>
  <si>
    <t>　アクアパレットまつやま</t>
  </si>
  <si>
    <t>【開　　場】　</t>
  </si>
  <si>
    <t>【Ｗ－ｕｐ】　</t>
  </si>
  <si>
    <t>　　　　　　　</t>
  </si>
  <si>
    <t>【競技開始】　　</t>
  </si>
  <si>
    <t>【そ の 他】</t>
  </si>
  <si>
    <t>･控え室とプール間は、水着の上からよく体を拭いて通行して下さい。</t>
  </si>
  <si>
    <t xml:space="preserve"> 濡れたままの通行は禁止いたします。</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</si>
  <si>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</si>
  <si>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</si>
  <si>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</si>
  <si>
    <t>駐車場についてのご注意</t>
  </si>
  <si>
    <t>・松山駅近辺、コミセン近辺の駐車場に停めて、ＪＲで来場されたほうが便利です。</t>
  </si>
  <si>
    <t>　ＪＲ松山駅からＪＲ市坪駅まで約３分、会場まで徒歩３分です。</t>
  </si>
  <si>
    <t xml:space="preserve"> 以上よろしくお願いします。</t>
  </si>
  <si>
    <t>愛媛県スイミングクラブ協会</t>
  </si>
  <si>
    <t>・アクアパレット内は原則飲食禁止ですので、ゴミは必ず持ち帰るようご指導ください。</t>
  </si>
  <si>
    <t>組</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</si>
  <si>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</si>
  <si>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</si>
  <si>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</si>
  <si>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</si>
  <si>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</si>
  <si>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</si>
  <si>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</si>
  <si>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</si>
  <si>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</si>
  <si>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</si>
  <si>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</si>
  <si>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保護者観覧席座席割り</t>
  </si>
  <si>
    <t>ＴＯＴＡＬ</t>
  </si>
  <si>
    <t>自販機</t>
  </si>
  <si>
    <t>トイレ</t>
  </si>
  <si>
    <t>エレベータ</t>
  </si>
  <si>
    <t>付近</t>
  </si>
  <si>
    <t>観覧席</t>
  </si>
  <si>
    <t>場所取り禁止</t>
  </si>
  <si>
    <t>【表彰式】　　</t>
  </si>
  <si>
    <t>エリエールＳＣ</t>
  </si>
  <si>
    <t>ファイブテン</t>
  </si>
  <si>
    <t>西条ＳＣ</t>
  </si>
  <si>
    <t>マコトSC双葉</t>
  </si>
  <si>
    <t>かしま道後</t>
  </si>
  <si>
    <t>かしま天山</t>
  </si>
  <si>
    <t>五百木SC</t>
  </si>
  <si>
    <t>アズサ松山</t>
  </si>
  <si>
    <t>南海DC</t>
  </si>
  <si>
    <t>南海朝生田</t>
  </si>
  <si>
    <t>石原ＳＣ</t>
  </si>
  <si>
    <t>競泳塾Again</t>
  </si>
  <si>
    <t>クアＳＳ</t>
  </si>
  <si>
    <t>八幡浜ＳＣ</t>
  </si>
  <si>
    <t>リー保内</t>
  </si>
  <si>
    <t>クラブ名</t>
  </si>
  <si>
    <t>ファイブテン東予</t>
  </si>
  <si>
    <t>フィッタ松山</t>
  </si>
  <si>
    <t xml:space="preserve">  FINA承認水着以外での出場は認められません。ご注意ください。</t>
  </si>
  <si>
    <t>　更衣室については１階更衣室が使えるようになりましたが、プールサイド側入り口からのみの</t>
  </si>
  <si>
    <t>利用になりますのでご注意ください。１階ホールからの入場はできません。</t>
  </si>
  <si>
    <t>　更衣室内は、上履き・ゴムゾウリは禁止です。裸足で利用してください。</t>
  </si>
  <si>
    <t>　鍵は利用できませんので貴重品は各クラブで責任を以って管理してください。</t>
  </si>
  <si>
    <t>また、飲食等は禁止となります。利用制限が守れない場合は次回開催が出来なくなりますので</t>
  </si>
  <si>
    <t>ご注意願します。</t>
  </si>
  <si>
    <t>フィッタ新居浜</t>
  </si>
  <si>
    <t>瀬戸内温泉Ｓ</t>
  </si>
  <si>
    <t>コミュニティ</t>
  </si>
  <si>
    <t>Ｒｙｕｏｗ</t>
  </si>
  <si>
    <t>←</t>
  </si>
  <si>
    <t>瀬戸内温泉</t>
  </si>
  <si>
    <t>アズサ松山</t>
  </si>
  <si>
    <t>競技水泳委員長　　福島孝志</t>
  </si>
  <si>
    <t>番号</t>
  </si>
  <si>
    <t>男子人数</t>
  </si>
  <si>
    <t>女子人数</t>
  </si>
  <si>
    <t>参加人数合計</t>
  </si>
  <si>
    <t>男子種目</t>
  </si>
  <si>
    <t>女子種目</t>
  </si>
  <si>
    <t>種目合計</t>
  </si>
  <si>
    <t>リレー女子</t>
  </si>
  <si>
    <t>プロ計</t>
  </si>
  <si>
    <t>南海ＤＣ</t>
  </si>
  <si>
    <t>フィッタ松山</t>
  </si>
  <si>
    <t>フィッタ重信</t>
  </si>
  <si>
    <t>ﾌｧｲﾌﾞﾃﾝ東予</t>
  </si>
  <si>
    <t>№</t>
  </si>
  <si>
    <t>競技順序</t>
  </si>
  <si>
    <t>組数</t>
  </si>
  <si>
    <t>予定時間</t>
  </si>
  <si>
    <t>女子</t>
  </si>
  <si>
    <t>400m</t>
  </si>
  <si>
    <t>個人メドレー</t>
  </si>
  <si>
    <t>男子</t>
  </si>
  <si>
    <t>自由形</t>
  </si>
  <si>
    <t>　50m</t>
  </si>
  <si>
    <t>背泳ぎ</t>
  </si>
  <si>
    <t>平泳ぎ</t>
  </si>
  <si>
    <t>バタフライ</t>
  </si>
  <si>
    <t>200m</t>
  </si>
  <si>
    <t>・松山近辺のクラブの方は、公共機関の利用を保護者にお願いして下さい。</t>
  </si>
  <si>
    <t>　</t>
  </si>
  <si>
    <t>自由形</t>
  </si>
  <si>
    <t>メドレーリレー</t>
  </si>
  <si>
    <t>フリーリレー</t>
  </si>
  <si>
    <t>200m</t>
  </si>
  <si>
    <t>ファイブテン新居浜</t>
  </si>
  <si>
    <t>西条ＳＣ</t>
  </si>
  <si>
    <t>　</t>
  </si>
  <si>
    <t>　</t>
  </si>
  <si>
    <t>　</t>
  </si>
  <si>
    <t xml:space="preserve"> </t>
  </si>
  <si>
    <t xml:space="preserve"> </t>
  </si>
  <si>
    <t xml:space="preserve"> </t>
  </si>
  <si>
    <t xml:space="preserve"> </t>
  </si>
  <si>
    <t>400m</t>
  </si>
  <si>
    <t>女子</t>
  </si>
  <si>
    <t>AZUMAX</t>
  </si>
  <si>
    <t>.</t>
  </si>
  <si>
    <t>エリエールSRT</t>
  </si>
  <si>
    <t>Ryuow</t>
  </si>
  <si>
    <t>MESSA</t>
  </si>
  <si>
    <t>五百木SC</t>
  </si>
  <si>
    <t>ﾌｨｯﾀエミフル</t>
  </si>
  <si>
    <t>中予</t>
  </si>
  <si>
    <t>えいし北条</t>
  </si>
  <si>
    <t>えいし砥部</t>
  </si>
  <si>
    <t>フィッタ川之江</t>
  </si>
  <si>
    <t>合同レース</t>
  </si>
  <si>
    <t xml:space="preserve"> フィッタ吉田</t>
  </si>
  <si>
    <t>男子</t>
  </si>
  <si>
    <t>800m</t>
  </si>
  <si>
    <t>1500m</t>
  </si>
  <si>
    <t>50m</t>
  </si>
  <si>
    <t>50m</t>
  </si>
  <si>
    <t>400m</t>
  </si>
  <si>
    <t>　100m</t>
  </si>
  <si>
    <t>　100m</t>
  </si>
  <si>
    <t>T決勝</t>
  </si>
  <si>
    <t>区分</t>
  </si>
  <si>
    <t>無差別</t>
  </si>
  <si>
    <t>競技終了</t>
  </si>
  <si>
    <t>休憩</t>
  </si>
  <si>
    <t>休憩</t>
  </si>
  <si>
    <t>　選手　７：50　</t>
  </si>
  <si>
    <t>メインプール</t>
  </si>
  <si>
    <t>8：00～8：30</t>
  </si>
  <si>
    <t>8：15～全レーン公式スタート</t>
  </si>
  <si>
    <t>東南予</t>
  </si>
  <si>
    <t>8：30～9：00</t>
  </si>
  <si>
    <t>8：45～全レーン公式スタート</t>
  </si>
  <si>
    <t>サブプール</t>
  </si>
  <si>
    <t>8：00～競技終了まで</t>
  </si>
  <si>
    <t>1レーンのみ台付き（一方通行）</t>
  </si>
  <si>
    <t xml:space="preserve">  9：20</t>
  </si>
  <si>
    <t xml:space="preserve"> </t>
  </si>
  <si>
    <t>招集所　</t>
  </si>
  <si>
    <t>通常</t>
  </si>
  <si>
    <t>今回</t>
  </si>
  <si>
    <t>　</t>
  </si>
  <si>
    <t>招集所</t>
  </si>
  <si>
    <t>横退水（8レーン側へ）</t>
  </si>
  <si>
    <t>横退水（1レーン側へ）</t>
  </si>
  <si>
    <t>一方通行！</t>
  </si>
  <si>
    <t>　　　　　　　　</t>
  </si>
  <si>
    <t>ホール側から</t>
  </si>
  <si>
    <t>更衣室入口</t>
  </si>
  <si>
    <t>台・レッジ付　ダッシュレーン</t>
  </si>
  <si>
    <t>出入り禁止</t>
  </si>
  <si>
    <t>選手入り口</t>
  </si>
  <si>
    <t>もーにSS</t>
  </si>
  <si>
    <t>リレー男子</t>
  </si>
  <si>
    <t>リレー混合</t>
  </si>
  <si>
    <t>女子</t>
  </si>
  <si>
    <t>4×50ｍ</t>
  </si>
  <si>
    <t xml:space="preserve"> </t>
  </si>
  <si>
    <t>チャレンジレース開始予定</t>
  </si>
  <si>
    <t>2023年度愛媛県ＳＣ協会ジュニア選抜春季水泳大会参加クラブ一覧</t>
  </si>
  <si>
    <t>しまなみ</t>
  </si>
  <si>
    <t>A.P.S</t>
  </si>
  <si>
    <t>えいし松山</t>
  </si>
  <si>
    <t>2023年度愛媛県スイミングクラブ協会ジュニア選抜水泳競技大会春季大会</t>
  </si>
  <si>
    <t>4×100ｍ</t>
  </si>
  <si>
    <t>休憩</t>
  </si>
  <si>
    <t>2023年度愛媛県スイミングクラブ協会ジュニア選抜春季水泳競技大会</t>
  </si>
  <si>
    <t>9：10頃より2022年度優秀選手・優秀コーチの発表・表彰を行います</t>
  </si>
  <si>
    <t>・今大会は、参加数454名　延種目1083種目リレー種目9種目となりました。</t>
  </si>
  <si>
    <t>競技終了予定16:39　　チャレンジレース開始予定17:10</t>
  </si>
  <si>
    <t>愛媛県ＳＣ協会ジュニア選抜泳競技大会春季大会</t>
  </si>
  <si>
    <t>アクアパレット観覧席配分表</t>
  </si>
  <si>
    <t>保護者席</t>
  </si>
  <si>
    <t>選手席</t>
  </si>
  <si>
    <t>　コーチ席　</t>
  </si>
  <si>
    <t>２５Ｍスタート側</t>
  </si>
  <si>
    <t>カメラ  立入禁止</t>
  </si>
  <si>
    <t>カメラ　立入禁止</t>
  </si>
  <si>
    <t>流水プール周り　控え場所として使用可</t>
  </si>
  <si>
    <t xml:space="preserve"> </t>
  </si>
  <si>
    <t xml:space="preserve">東予 </t>
  </si>
  <si>
    <t>中予</t>
  </si>
  <si>
    <t>南予</t>
  </si>
  <si>
    <t>選手控え場所として使用可（地区不問）</t>
  </si>
  <si>
    <t>地区不問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</si>
</sst>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0_);[Red]\(&quot;¥&quot;#,##0\)"/>
    <numFmt numFmtId="182" formatCode="0&quot;台&quot;"/>
    <numFmt numFmtId="183" formatCode="h:mm;@"/>
    <numFmt numFmtId="184" formatCode="[$-F400]h:mm:ss\ AM/PM"/>
  </numFmts>
  <fonts count="70">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12"/>
      <name val="ＭＳ Ｐゴシック"/>
      <family val="3"/>
    </font>
    <font>
      <sz val="18"/>
      <name val="ＭＳ Ｐゴシック"/>
      <family val="3"/>
    </font>
    <font>
      <sz val="3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1"/>
      <color indexed="10"/>
      <name val="ＭＳ Ｐゴシック"/>
      <family val="3"/>
    </font>
    <font>
      <sz val="13"/>
      <name val="ＭＳ Ｐゴシック"/>
      <family val="3"/>
    </font>
    <font>
      <b/>
      <sz val="13"/>
      <color indexed="10"/>
      <name val="ＭＳ Ｐゴシック"/>
      <family val="3"/>
    </font>
    <font>
      <b/>
      <sz val="12"/>
      <color indexed="10"/>
      <name val="ＭＳ Ｐゴシック"/>
      <family val="3"/>
    </font>
    <font>
      <b/>
      <sz val="14"/>
      <color indexed="10"/>
      <name val="ＭＳ Ｐゴシック"/>
      <family val="3"/>
    </font>
    <font>
      <sz val="11"/>
      <name val="ＭＳ Ｐ明朝"/>
      <family val="1"/>
    </font>
    <font>
      <sz val="14"/>
      <name val="ＭＳ Ｐ明朝"/>
      <family val="1"/>
    </font>
    <font>
      <b/>
      <sz val="14"/>
      <name val="ＭＳ Ｐ明朝"/>
      <family val="1"/>
    </font>
    <font>
      <sz val="10.5"/>
      <name val="ＭＳ Ｐゴシック"/>
      <family val="3"/>
    </font>
    <font>
      <b/>
      <sz val="10.5"/>
      <name val="ＭＳ Ｐゴシック"/>
      <family val="3"/>
    </font>
    <font>
      <sz val="26"/>
      <name val="ＭＳ Ｐゴシック"/>
      <family val="3"/>
    </font>
    <font>
      <sz val="28"/>
      <name val="ＭＳ Ｐゴシック"/>
      <family val="3"/>
    </font>
    <font>
      <sz val="11"/>
      <color indexed="15"/>
      <name val="ＭＳ Ｐゴシック"/>
      <family val="3"/>
    </font>
    <font>
      <b/>
      <sz val="18"/>
      <name val="ＭＳ Ｐゴシック"/>
      <family val="3"/>
    </font>
    <font>
      <sz val="24"/>
      <name val="ＭＳ Ｐゴシック"/>
      <family val="3"/>
    </font>
    <font>
      <b/>
      <sz val="2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9"/>
      <color indexed="10"/>
      <name val="ＭＳ Ｐゴシック"/>
      <family val="3"/>
    </font>
    <font>
      <b/>
      <sz val="28"/>
      <color indexed="10"/>
      <name val="ＭＳ Ｐゴシック"/>
      <family val="3"/>
    </font>
    <font>
      <b/>
      <sz val="2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9"/>
      <color rgb="FFFF0000"/>
      <name val="ＭＳ Ｐゴシック"/>
      <family val="3"/>
    </font>
    <font>
      <b/>
      <sz val="26"/>
      <color rgb="FFFF0000"/>
      <name val="ＭＳ Ｐゴシック"/>
      <family val="3"/>
    </font>
    <font>
      <b/>
      <sz val="28"/>
      <color rgb="FFFF0000"/>
      <name val="ＭＳ Ｐゴシック"/>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theme="6" tint="0.5999900102615356"/>
        <bgColor indexed="64"/>
      </patternFill>
    </fill>
    <fill>
      <patternFill patternType="solid">
        <fgColor indexed="44"/>
        <bgColor indexed="64"/>
      </patternFill>
    </fill>
    <fill>
      <patternFill patternType="solid">
        <fgColor rgb="FFFF99CC"/>
        <bgColor indexed="64"/>
      </patternFill>
    </fill>
    <fill>
      <patternFill patternType="solid">
        <fgColor indexed="40"/>
        <bgColor indexed="64"/>
      </patternFill>
    </fill>
    <fill>
      <patternFill patternType="solid">
        <fgColor indexed="50"/>
        <bgColor indexed="64"/>
      </patternFill>
    </fill>
    <fill>
      <patternFill patternType="solid">
        <fgColor rgb="FFFF00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0" fillId="0" borderId="0">
      <alignment/>
      <protection/>
    </xf>
    <xf numFmtId="0" fontId="9" fillId="0" borderId="0" applyNumberFormat="0" applyFill="0" applyBorder="0" applyAlignment="0" applyProtection="0"/>
    <xf numFmtId="0" fontId="65" fillId="31" borderId="0" applyNumberFormat="0" applyBorder="0" applyAlignment="0" applyProtection="0"/>
  </cellStyleXfs>
  <cellXfs count="341">
    <xf numFmtId="0" fontId="0" fillId="0" borderId="0" xfId="0" applyAlignment="1">
      <alignment/>
    </xf>
    <xf numFmtId="0" fontId="0" fillId="0" borderId="0" xfId="0" applyFont="1" applyAlignment="1">
      <alignment/>
    </xf>
    <xf numFmtId="176" fontId="0" fillId="0" borderId="0" xfId="0" applyNumberFormat="1" applyFont="1" applyAlignment="1">
      <alignment horizontal="center"/>
    </xf>
    <xf numFmtId="177" fontId="0" fillId="0" borderId="0" xfId="0" applyNumberFormat="1" applyFont="1" applyAlignment="1">
      <alignment horizont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shrinkToFit="1"/>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32" fontId="0" fillId="0" borderId="0" xfId="0" applyNumberFormat="1" applyAlignment="1">
      <alignment/>
    </xf>
    <xf numFmtId="0" fontId="0" fillId="0" borderId="13" xfId="0" applyBorder="1" applyAlignment="1">
      <alignment horizontal="center" vertical="center"/>
    </xf>
    <xf numFmtId="0" fontId="0" fillId="0" borderId="13" xfId="0" applyBorder="1" applyAlignment="1">
      <alignment vertical="center" shrinkToFit="1"/>
    </xf>
    <xf numFmtId="0" fontId="0" fillId="0" borderId="0" xfId="0" applyAlignment="1">
      <alignment vertical="center" shrinkToFit="1"/>
    </xf>
    <xf numFmtId="0" fontId="0" fillId="0" borderId="14" xfId="0" applyBorder="1" applyAlignment="1">
      <alignment/>
    </xf>
    <xf numFmtId="0" fontId="0" fillId="0" borderId="0" xfId="0"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0" fillId="1" borderId="0" xfId="0" applyFont="1" applyFill="1" applyAlignment="1">
      <alignment/>
    </xf>
    <xf numFmtId="0" fontId="10" fillId="1" borderId="0" xfId="0" applyFont="1" applyFill="1" applyBorder="1" applyAlignment="1">
      <alignment/>
    </xf>
    <xf numFmtId="0" fontId="0" fillId="0" borderId="0" xfId="0" applyFill="1" applyAlignment="1">
      <alignment/>
    </xf>
    <xf numFmtId="0" fontId="2" fillId="0" borderId="13" xfId="0" applyFont="1" applyBorder="1" applyAlignment="1">
      <alignment/>
    </xf>
    <xf numFmtId="32" fontId="2" fillId="0" borderId="13" xfId="0" applyNumberFormat="1" applyFont="1" applyBorder="1" applyAlignment="1">
      <alignment/>
    </xf>
    <xf numFmtId="0" fontId="14" fillId="0" borderId="0" xfId="0" applyFont="1" applyAlignment="1">
      <alignment vertical="center"/>
    </xf>
    <xf numFmtId="0" fontId="5" fillId="0" borderId="0" xfId="0" applyFont="1" applyAlignment="1">
      <alignment vertical="center"/>
    </xf>
    <xf numFmtId="0" fontId="15" fillId="0" borderId="0" xfId="0" applyFont="1" applyAlignment="1">
      <alignment vertical="center"/>
    </xf>
    <xf numFmtId="0" fontId="16" fillId="0" borderId="0" xfId="0" applyFont="1" applyAlignment="1">
      <alignment/>
    </xf>
    <xf numFmtId="0" fontId="17" fillId="0" borderId="0" xfId="0" applyFont="1" applyAlignment="1">
      <alignment horizontal="center" vertical="center"/>
    </xf>
    <xf numFmtId="0" fontId="17" fillId="0" borderId="0" xfId="0" applyFont="1" applyAlignment="1">
      <alignment horizontal="center" vertical="center" shrinkToFit="1"/>
    </xf>
    <xf numFmtId="0" fontId="17" fillId="0" borderId="0" xfId="0" applyFont="1" applyAlignment="1">
      <alignment/>
    </xf>
    <xf numFmtId="0" fontId="17" fillId="0" borderId="0" xfId="0" applyFont="1" applyAlignment="1">
      <alignment vertical="center"/>
    </xf>
    <xf numFmtId="0" fontId="18" fillId="0" borderId="11" xfId="0" applyFont="1" applyBorder="1" applyAlignment="1">
      <alignment shrinkToFit="1"/>
    </xf>
    <xf numFmtId="0" fontId="17" fillId="0" borderId="13" xfId="0" applyFont="1" applyBorder="1" applyAlignment="1">
      <alignment horizontal="center"/>
    </xf>
    <xf numFmtId="0" fontId="18" fillId="0" borderId="11" xfId="0" applyFont="1" applyBorder="1" applyAlignment="1">
      <alignment/>
    </xf>
    <xf numFmtId="0" fontId="18" fillId="0" borderId="13" xfId="0" applyFont="1" applyBorder="1" applyAlignment="1">
      <alignment/>
    </xf>
    <xf numFmtId="0" fontId="18" fillId="0" borderId="13" xfId="0" applyFont="1" applyBorder="1" applyAlignment="1">
      <alignment horizontal="center"/>
    </xf>
    <xf numFmtId="9" fontId="18" fillId="0" borderId="13" xfId="0" applyNumberFormat="1" applyFont="1" applyBorder="1" applyAlignment="1">
      <alignment horizontal="center"/>
    </xf>
    <xf numFmtId="1" fontId="18" fillId="0" borderId="13" xfId="0" applyNumberFormat="1" applyFont="1" applyBorder="1" applyAlignment="1">
      <alignment horizontal="center"/>
    </xf>
    <xf numFmtId="0" fontId="17" fillId="0" borderId="13" xfId="0" applyFont="1" applyBorder="1" applyAlignment="1">
      <alignment vertical="center" shrinkToFit="1"/>
    </xf>
    <xf numFmtId="0" fontId="17" fillId="0" borderId="13" xfId="0" applyFont="1" applyFill="1" applyBorder="1" applyAlignment="1">
      <alignment horizontal="center" vertical="center"/>
    </xf>
    <xf numFmtId="0" fontId="18" fillId="32" borderId="11" xfId="0" applyFont="1" applyFill="1" applyBorder="1" applyAlignment="1">
      <alignment shrinkToFit="1"/>
    </xf>
    <xf numFmtId="0" fontId="18" fillId="32" borderId="13" xfId="0" applyFont="1" applyFill="1" applyBorder="1" applyAlignment="1">
      <alignment horizontal="center"/>
    </xf>
    <xf numFmtId="9" fontId="18" fillId="32" borderId="13" xfId="0" applyNumberFormat="1" applyFont="1" applyFill="1" applyBorder="1" applyAlignment="1">
      <alignment horizontal="center"/>
    </xf>
    <xf numFmtId="1" fontId="18" fillId="32" borderId="13" xfId="0" applyNumberFormat="1" applyFont="1" applyFill="1" applyBorder="1" applyAlignment="1">
      <alignment horizontal="center"/>
    </xf>
    <xf numFmtId="0" fontId="17" fillId="0" borderId="13" xfId="0" applyFont="1" applyBorder="1" applyAlignment="1">
      <alignment vertical="center"/>
    </xf>
    <xf numFmtId="0" fontId="17" fillId="0" borderId="13" xfId="0" applyFont="1" applyBorder="1" applyAlignment="1">
      <alignment horizontal="center" vertical="center"/>
    </xf>
    <xf numFmtId="0" fontId="17" fillId="0" borderId="13" xfId="0" applyFont="1" applyFill="1" applyBorder="1" applyAlignment="1">
      <alignment vertical="center" shrinkToFit="1"/>
    </xf>
    <xf numFmtId="9" fontId="18" fillId="32" borderId="13" xfId="42" applyFont="1" applyFill="1" applyBorder="1" applyAlignment="1">
      <alignment horizontal="center"/>
    </xf>
    <xf numFmtId="0" fontId="17" fillId="0" borderId="0" xfId="0" applyFont="1" applyBorder="1" applyAlignment="1">
      <alignment horizontal="center"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17" fillId="0" borderId="0" xfId="0" applyFont="1" applyFill="1" applyBorder="1" applyAlignment="1">
      <alignment/>
    </xf>
    <xf numFmtId="0" fontId="19" fillId="0" borderId="0" xfId="0" applyFont="1" applyFill="1" applyBorder="1" applyAlignment="1">
      <alignment vertical="center"/>
    </xf>
    <xf numFmtId="0" fontId="18" fillId="0" borderId="0" xfId="0" applyFont="1" applyFill="1" applyBorder="1" applyAlignment="1">
      <alignment horizontal="center" shrinkToFit="1"/>
    </xf>
    <xf numFmtId="0" fontId="17" fillId="0" borderId="0" xfId="0" applyFont="1" applyFill="1" applyBorder="1" applyAlignment="1">
      <alignment horizontal="center"/>
    </xf>
    <xf numFmtId="0" fontId="17" fillId="0" borderId="0" xfId="0" applyFont="1" applyFill="1" applyBorder="1" applyAlignment="1">
      <alignment vertical="center" shrinkToFit="1"/>
    </xf>
    <xf numFmtId="0" fontId="18" fillId="0" borderId="0" xfId="0" applyFont="1" applyFill="1" applyBorder="1" applyAlignment="1">
      <alignment horizontal="center"/>
    </xf>
    <xf numFmtId="9" fontId="18" fillId="0" borderId="0" xfId="0" applyNumberFormat="1" applyFont="1" applyFill="1" applyBorder="1" applyAlignment="1">
      <alignment horizontal="center"/>
    </xf>
    <xf numFmtId="1" fontId="18" fillId="0" borderId="0" xfId="0" applyNumberFormat="1" applyFont="1" applyFill="1" applyBorder="1" applyAlignment="1">
      <alignment horizontal="center"/>
    </xf>
    <xf numFmtId="0" fontId="17" fillId="0" borderId="0" xfId="0" applyFont="1" applyAlignment="1">
      <alignment vertical="center" shrinkToFit="1"/>
    </xf>
    <xf numFmtId="0" fontId="2" fillId="0" borderId="16" xfId="0" applyFont="1" applyBorder="1" applyAlignment="1">
      <alignment horizontal="center"/>
    </xf>
    <xf numFmtId="0" fontId="2" fillId="0" borderId="15" xfId="0" applyFont="1" applyBorder="1" applyAlignment="1">
      <alignment horizontal="center"/>
    </xf>
    <xf numFmtId="0" fontId="0" fillId="0" borderId="0" xfId="0" applyFont="1" applyAlignment="1">
      <alignment/>
    </xf>
    <xf numFmtId="0" fontId="0" fillId="0" borderId="13" xfId="0" applyFont="1" applyBorder="1" applyAlignment="1">
      <alignment vertical="center"/>
    </xf>
    <xf numFmtId="0" fontId="0" fillId="0" borderId="13" xfId="0" applyBorder="1" applyAlignment="1">
      <alignment horizontal="left" vertical="center" shrinkToFit="1"/>
    </xf>
    <xf numFmtId="0" fontId="11" fillId="0" borderId="13" xfId="0" applyFont="1" applyBorder="1" applyAlignment="1">
      <alignment horizontal="center" vertical="center"/>
    </xf>
    <xf numFmtId="0" fontId="0" fillId="0" borderId="13" xfId="0" applyBorder="1" applyAlignment="1">
      <alignment vertical="center"/>
    </xf>
    <xf numFmtId="0" fontId="4" fillId="0" borderId="13" xfId="0" applyFont="1" applyBorder="1" applyAlignment="1">
      <alignment horizontal="center" vertical="center"/>
    </xf>
    <xf numFmtId="0" fontId="0" fillId="0" borderId="0" xfId="0" applyFill="1" applyAlignment="1">
      <alignment vertical="center"/>
    </xf>
    <xf numFmtId="0" fontId="0" fillId="0" borderId="0" xfId="0" applyFont="1" applyFill="1" applyAlignment="1">
      <alignment/>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Border="1" applyAlignment="1">
      <alignment horizontal="center" vertical="center"/>
    </xf>
    <xf numFmtId="21" fontId="5" fillId="0" borderId="13" xfId="0" applyNumberFormat="1" applyFont="1" applyFill="1" applyBorder="1" applyAlignment="1">
      <alignment/>
    </xf>
    <xf numFmtId="32" fontId="2" fillId="0" borderId="13" xfId="0" applyNumberFormat="1" applyFont="1" applyFill="1" applyBorder="1" applyAlignment="1">
      <alignment/>
    </xf>
    <xf numFmtId="32" fontId="2" fillId="0" borderId="16" xfId="0" applyNumberFormat="1" applyFont="1" applyBorder="1" applyAlignment="1">
      <alignment/>
    </xf>
    <xf numFmtId="0" fontId="2" fillId="0" borderId="13" xfId="0" applyFont="1" applyFill="1" applyBorder="1" applyAlignment="1">
      <alignment/>
    </xf>
    <xf numFmtId="0" fontId="2" fillId="0" borderId="11" xfId="0" applyFont="1" applyFill="1" applyBorder="1" applyAlignment="1">
      <alignment horizontal="right" vertical="center"/>
    </xf>
    <xf numFmtId="0" fontId="2" fillId="0" borderId="15" xfId="0" applyFont="1" applyFill="1" applyBorder="1" applyAlignment="1">
      <alignment horizontal="left"/>
    </xf>
    <xf numFmtId="0" fontId="2" fillId="0" borderId="11" xfId="0" applyFont="1" applyFill="1" applyBorder="1" applyAlignment="1">
      <alignment horizontal="center"/>
    </xf>
    <xf numFmtId="0" fontId="2" fillId="0" borderId="11" xfId="0" applyFont="1" applyFill="1" applyBorder="1" applyAlignment="1">
      <alignment horizontal="right"/>
    </xf>
    <xf numFmtId="0" fontId="2" fillId="0" borderId="16" xfId="0" applyFont="1" applyFill="1" applyBorder="1" applyAlignment="1">
      <alignment/>
    </xf>
    <xf numFmtId="0" fontId="2" fillId="0" borderId="11" xfId="0" applyFont="1" applyFill="1" applyBorder="1" applyAlignment="1">
      <alignment/>
    </xf>
    <xf numFmtId="0" fontId="2" fillId="0" borderId="20" xfId="0" applyFont="1" applyFill="1" applyBorder="1" applyAlignment="1">
      <alignment/>
    </xf>
    <xf numFmtId="0" fontId="2" fillId="0" borderId="17" xfId="0" applyFont="1" applyFill="1" applyBorder="1" applyAlignment="1">
      <alignment/>
    </xf>
    <xf numFmtId="0" fontId="2" fillId="0" borderId="21" xfId="0" applyFont="1" applyFill="1" applyBorder="1" applyAlignment="1">
      <alignment/>
    </xf>
    <xf numFmtId="21" fontId="5" fillId="0" borderId="17" xfId="0" applyNumberFormat="1" applyFont="1" applyFill="1" applyBorder="1" applyAlignment="1">
      <alignment/>
    </xf>
    <xf numFmtId="32" fontId="2" fillId="0" borderId="20" xfId="0" applyNumberFormat="1" applyFont="1" applyFill="1" applyBorder="1" applyAlignment="1">
      <alignment/>
    </xf>
    <xf numFmtId="0" fontId="2" fillId="0" borderId="10" xfId="0" applyFont="1" applyFill="1" applyBorder="1" applyAlignment="1">
      <alignment horizontal="right" vertical="center"/>
    </xf>
    <xf numFmtId="0" fontId="2" fillId="0" borderId="14" xfId="0" applyFont="1" applyFill="1" applyBorder="1" applyAlignment="1">
      <alignment/>
    </xf>
    <xf numFmtId="21" fontId="5" fillId="0" borderId="16" xfId="0" applyNumberFormat="1" applyFont="1" applyFill="1" applyBorder="1" applyAlignment="1">
      <alignment/>
    </xf>
    <xf numFmtId="0" fontId="2" fillId="0" borderId="10" xfId="0" applyFont="1" applyFill="1" applyBorder="1" applyAlignment="1">
      <alignment/>
    </xf>
    <xf numFmtId="0" fontId="2" fillId="0" borderId="13" xfId="0" applyFont="1" applyFill="1" applyBorder="1" applyAlignment="1">
      <alignment vertical="center"/>
    </xf>
    <xf numFmtId="0" fontId="20" fillId="0" borderId="0" xfId="61" applyFont="1">
      <alignment/>
      <protection/>
    </xf>
    <xf numFmtId="20" fontId="21" fillId="0" borderId="0" xfId="61" applyNumberFormat="1" applyFont="1" applyAlignment="1">
      <alignment horizontal="center"/>
      <protection/>
    </xf>
    <xf numFmtId="0" fontId="0" fillId="0" borderId="0" xfId="0" applyFill="1" applyBorder="1" applyAlignment="1">
      <alignment/>
    </xf>
    <xf numFmtId="0" fontId="0" fillId="0" borderId="0" xfId="0" applyFill="1" applyBorder="1" applyAlignment="1">
      <alignment/>
    </xf>
    <xf numFmtId="0" fontId="0" fillId="0" borderId="14" xfId="0" applyFill="1" applyBorder="1" applyAlignment="1">
      <alignment/>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14" xfId="0" applyFill="1" applyBorder="1" applyAlignment="1">
      <alignment horizontal="center" vertical="center" textRotation="255"/>
    </xf>
    <xf numFmtId="0" fontId="0" fillId="0" borderId="12" xfId="0" applyFill="1" applyBorder="1" applyAlignment="1">
      <alignment/>
    </xf>
    <xf numFmtId="0" fontId="0" fillId="0" borderId="18" xfId="0" applyFill="1" applyBorder="1" applyAlignment="1">
      <alignment/>
    </xf>
    <xf numFmtId="0" fontId="0" fillId="0" borderId="10" xfId="0" applyFill="1" applyBorder="1" applyAlignment="1">
      <alignment/>
    </xf>
    <xf numFmtId="0" fontId="0" fillId="33" borderId="15" xfId="0" applyFill="1" applyBorder="1" applyAlignment="1">
      <alignment vertical="center"/>
    </xf>
    <xf numFmtId="0" fontId="0" fillId="33" borderId="16"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14" xfId="0" applyBorder="1" applyAlignment="1">
      <alignment vertical="center"/>
    </xf>
    <xf numFmtId="0" fontId="0" fillId="33" borderId="11" xfId="0" applyFill="1" applyBorder="1" applyAlignment="1">
      <alignment vertical="center"/>
    </xf>
    <xf numFmtId="0" fontId="0" fillId="33" borderId="0" xfId="0" applyFill="1"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33" borderId="18" xfId="0" applyFill="1" applyBorder="1" applyAlignment="1">
      <alignment/>
    </xf>
    <xf numFmtId="0" fontId="0" fillId="33" borderId="19" xfId="0" applyFill="1" applyBorder="1" applyAlignment="1">
      <alignment/>
    </xf>
    <xf numFmtId="0" fontId="66" fillId="34" borderId="15" xfId="0" applyFont="1" applyFill="1" applyBorder="1" applyAlignment="1">
      <alignment/>
    </xf>
    <xf numFmtId="0" fontId="66" fillId="34" borderId="16" xfId="0" applyFont="1" applyFill="1" applyBorder="1" applyAlignment="1">
      <alignment/>
    </xf>
    <xf numFmtId="0" fontId="0" fillId="33" borderId="11" xfId="0" applyFill="1" applyBorder="1" applyAlignment="1">
      <alignment horizontal="center" vertical="center"/>
    </xf>
    <xf numFmtId="0" fontId="66" fillId="0" borderId="18" xfId="0" applyFont="1" applyBorder="1" applyAlignment="1">
      <alignment/>
    </xf>
    <xf numFmtId="0" fontId="0" fillId="33" borderId="10" xfId="0" applyFill="1" applyBorder="1" applyAlignment="1">
      <alignment horizontal="center" vertical="center"/>
    </xf>
    <xf numFmtId="0" fontId="10" fillId="0" borderId="0" xfId="0" applyFont="1" applyBorder="1" applyAlignment="1">
      <alignment vertical="center"/>
    </xf>
    <xf numFmtId="0" fontId="0" fillId="35" borderId="0" xfId="0" applyFill="1" applyBorder="1" applyAlignment="1">
      <alignment vertical="center"/>
    </xf>
    <xf numFmtId="0" fontId="0" fillId="35" borderId="10" xfId="0" applyFill="1" applyBorder="1" applyAlignment="1">
      <alignment vertical="center"/>
    </xf>
    <xf numFmtId="0" fontId="0" fillId="35" borderId="14" xfId="0" applyFill="1" applyBorder="1" applyAlignment="1">
      <alignment vertical="center"/>
    </xf>
    <xf numFmtId="0" fontId="0" fillId="33" borderId="15" xfId="0" applyFill="1" applyBorder="1" applyAlignment="1">
      <alignment/>
    </xf>
    <xf numFmtId="0" fontId="0" fillId="0" borderId="19" xfId="0" applyFill="1" applyBorder="1" applyAlignment="1">
      <alignment/>
    </xf>
    <xf numFmtId="0" fontId="0" fillId="0" borderId="10" xfId="0" applyFill="1" applyBorder="1" applyAlignment="1">
      <alignment vertical="center"/>
    </xf>
    <xf numFmtId="0" fontId="12" fillId="0" borderId="0" xfId="0" applyFont="1" applyAlignment="1">
      <alignment/>
    </xf>
    <xf numFmtId="0" fontId="0" fillId="0" borderId="13" xfId="0" applyBorder="1" applyAlignment="1">
      <alignment horizontal="center"/>
    </xf>
    <xf numFmtId="0" fontId="0" fillId="34" borderId="11" xfId="0" applyFill="1" applyBorder="1" applyAlignment="1">
      <alignment/>
    </xf>
    <xf numFmtId="0" fontId="66" fillId="0" borderId="0" xfId="0" applyFont="1" applyBorder="1" applyAlignment="1">
      <alignment/>
    </xf>
    <xf numFmtId="0" fontId="12" fillId="0" borderId="0" xfId="0" applyFont="1" applyAlignment="1">
      <alignment/>
    </xf>
    <xf numFmtId="0" fontId="0" fillId="35" borderId="12" xfId="0" applyFill="1" applyBorder="1" applyAlignment="1">
      <alignment vertical="center"/>
    </xf>
    <xf numFmtId="0" fontId="0" fillId="35" borderId="18" xfId="0" applyFill="1" applyBorder="1" applyAlignment="1">
      <alignment vertical="center"/>
    </xf>
    <xf numFmtId="0" fontId="0" fillId="35" borderId="19" xfId="0" applyFill="1" applyBorder="1" applyAlignment="1">
      <alignment vertical="center"/>
    </xf>
    <xf numFmtId="0" fontId="2" fillId="0" borderId="0" xfId="0" applyFont="1" applyFill="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xf>
    <xf numFmtId="20" fontId="13" fillId="0" borderId="0" xfId="0" applyNumberFormat="1" applyFont="1" applyFill="1" applyAlignment="1">
      <alignment horizontal="left"/>
    </xf>
    <xf numFmtId="0" fontId="15" fillId="0" borderId="0" xfId="0" applyFont="1" applyFill="1" applyAlignment="1">
      <alignment vertical="center"/>
    </xf>
    <xf numFmtId="0" fontId="5" fillId="0" borderId="0" xfId="0" applyFont="1" applyFill="1" applyAlignment="1">
      <alignment vertical="center"/>
    </xf>
    <xf numFmtId="0" fontId="2" fillId="0" borderId="11" xfId="0" applyFont="1" applyFill="1" applyBorder="1" applyAlignment="1">
      <alignment vertical="center"/>
    </xf>
    <xf numFmtId="0" fontId="2" fillId="0" borderId="18" xfId="0" applyFont="1" applyFill="1" applyBorder="1" applyAlignment="1">
      <alignment/>
    </xf>
    <xf numFmtId="32" fontId="2" fillId="0" borderId="16" xfId="0" applyNumberFormat="1" applyFont="1" applyFill="1" applyBorder="1" applyAlignment="1">
      <alignment/>
    </xf>
    <xf numFmtId="0" fontId="0" fillId="0" borderId="0" xfId="0" applyBorder="1" applyAlignment="1">
      <alignment horizontal="center" vertical="center" wrapText="1"/>
    </xf>
    <xf numFmtId="0" fontId="2" fillId="0" borderId="16" xfId="0" applyFont="1" applyFill="1" applyBorder="1" applyAlignment="1">
      <alignment horizontal="right"/>
    </xf>
    <xf numFmtId="0" fontId="24" fillId="0" borderId="0" xfId="0" applyFont="1" applyFill="1" applyAlignment="1">
      <alignment/>
    </xf>
    <xf numFmtId="0" fontId="0" fillId="36" borderId="0" xfId="0" applyFill="1" applyAlignment="1">
      <alignment/>
    </xf>
    <xf numFmtId="0" fontId="0" fillId="36" borderId="0" xfId="0" applyFill="1" applyBorder="1" applyAlignment="1">
      <alignment/>
    </xf>
    <xf numFmtId="0" fontId="0" fillId="36" borderId="0" xfId="0" applyFill="1" applyBorder="1" applyAlignment="1">
      <alignment vertical="center" textRotation="255"/>
    </xf>
    <xf numFmtId="0" fontId="0" fillId="37" borderId="0" xfId="0" applyFill="1" applyBorder="1" applyAlignment="1">
      <alignment/>
    </xf>
    <xf numFmtId="0" fontId="0" fillId="37" borderId="0" xfId="0" applyFill="1" applyBorder="1" applyAlignment="1">
      <alignment vertical="center" textRotation="255"/>
    </xf>
    <xf numFmtId="0" fontId="0" fillId="3" borderId="23" xfId="0" applyFont="1" applyFill="1" applyBorder="1" applyAlignment="1">
      <alignment horizontal="center" vertical="center"/>
    </xf>
    <xf numFmtId="0" fontId="0" fillId="3" borderId="13" xfId="0" applyFill="1" applyBorder="1" applyAlignment="1">
      <alignment horizontal="center" vertical="center"/>
    </xf>
    <xf numFmtId="0" fontId="0" fillId="3" borderId="24" xfId="0" applyFont="1"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8" borderId="23" xfId="0" applyFill="1" applyBorder="1" applyAlignment="1">
      <alignment horizontal="center" vertical="center"/>
    </xf>
    <xf numFmtId="0" fontId="0" fillId="38" borderId="24" xfId="0" applyFill="1" applyBorder="1" applyAlignment="1">
      <alignment horizontal="center" vertical="center"/>
    </xf>
    <xf numFmtId="0" fontId="0" fillId="39" borderId="25" xfId="0" applyFill="1" applyBorder="1" applyAlignment="1">
      <alignment/>
    </xf>
    <xf numFmtId="0" fontId="0" fillId="39" borderId="26" xfId="0" applyFill="1" applyBorder="1" applyAlignment="1">
      <alignment/>
    </xf>
    <xf numFmtId="0" fontId="0" fillId="39" borderId="27" xfId="0" applyFill="1" applyBorder="1" applyAlignment="1">
      <alignment vertical="center" textRotation="255" shrinkToFit="1"/>
    </xf>
    <xf numFmtId="0" fontId="0" fillId="37" borderId="0" xfId="0" applyFill="1" applyAlignment="1">
      <alignment/>
    </xf>
    <xf numFmtId="0" fontId="0" fillId="38" borderId="23" xfId="0" applyFont="1" applyFill="1" applyBorder="1" applyAlignment="1">
      <alignment horizontal="center" vertical="center"/>
    </xf>
    <xf numFmtId="0" fontId="0" fillId="38" borderId="24" xfId="0" applyFont="1" applyFill="1" applyBorder="1" applyAlignment="1">
      <alignment horizontal="center" vertical="center"/>
    </xf>
    <xf numFmtId="0" fontId="0" fillId="39" borderId="28" xfId="0" applyFill="1" applyBorder="1" applyAlignment="1">
      <alignment/>
    </xf>
    <xf numFmtId="0" fontId="0" fillId="39" borderId="29" xfId="0" applyFill="1" applyBorder="1" applyAlignment="1">
      <alignment/>
    </xf>
    <xf numFmtId="0" fontId="0" fillId="39" borderId="30" xfId="0" applyFill="1" applyBorder="1" applyAlignment="1">
      <alignment vertical="center" textRotation="255" shrinkToFit="1"/>
    </xf>
    <xf numFmtId="0" fontId="0" fillId="39" borderId="31" xfId="0" applyFill="1" applyBorder="1" applyAlignment="1">
      <alignment/>
    </xf>
    <xf numFmtId="0" fontId="0" fillId="39" borderId="32" xfId="0" applyFill="1" applyBorder="1" applyAlignment="1">
      <alignment/>
    </xf>
    <xf numFmtId="0" fontId="0" fillId="39" borderId="33" xfId="0" applyFill="1" applyBorder="1" applyAlignment="1">
      <alignment/>
    </xf>
    <xf numFmtId="0" fontId="25" fillId="36" borderId="0" xfId="0" applyFont="1" applyFill="1" applyAlignment="1">
      <alignment/>
    </xf>
    <xf numFmtId="0" fontId="3" fillId="36" borderId="0" xfId="0" applyFont="1" applyFill="1" applyAlignment="1">
      <alignment/>
    </xf>
    <xf numFmtId="0" fontId="25" fillId="36" borderId="0" xfId="0" applyFont="1" applyFill="1" applyBorder="1" applyAlignment="1">
      <alignment/>
    </xf>
    <xf numFmtId="0" fontId="3" fillId="36" borderId="0" xfId="0" applyFont="1" applyFill="1" applyBorder="1" applyAlignment="1">
      <alignment/>
    </xf>
    <xf numFmtId="0" fontId="3" fillId="37" borderId="0" xfId="0" applyFont="1" applyFill="1" applyBorder="1" applyAlignment="1">
      <alignment/>
    </xf>
    <xf numFmtId="0" fontId="3" fillId="37" borderId="0" xfId="0" applyFont="1" applyFill="1" applyAlignment="1">
      <alignment/>
    </xf>
    <xf numFmtId="0" fontId="3" fillId="36" borderId="0" xfId="0" applyFont="1" applyFill="1" applyBorder="1" applyAlignment="1">
      <alignment shrinkToFit="1"/>
    </xf>
    <xf numFmtId="0" fontId="0" fillId="37" borderId="34" xfId="0" applyFill="1" applyBorder="1" applyAlignment="1">
      <alignment/>
    </xf>
    <xf numFmtId="0" fontId="3" fillId="0" borderId="0" xfId="0" applyFont="1" applyFill="1" applyBorder="1" applyAlignment="1">
      <alignment/>
    </xf>
    <xf numFmtId="0" fontId="4" fillId="0" borderId="0" xfId="0" applyFont="1" applyFill="1" applyAlignment="1">
      <alignment/>
    </xf>
    <xf numFmtId="0" fontId="3" fillId="0" borderId="35" xfId="0" applyFont="1" applyFill="1" applyBorder="1" applyAlignment="1">
      <alignment/>
    </xf>
    <xf numFmtId="0" fontId="6" fillId="0" borderId="0" xfId="0" applyFont="1" applyFill="1" applyAlignment="1">
      <alignment/>
    </xf>
    <xf numFmtId="0" fontId="0" fillId="39" borderId="0" xfId="0" applyFill="1" applyAlignment="1">
      <alignment/>
    </xf>
    <xf numFmtId="0" fontId="0" fillId="0" borderId="22" xfId="0" applyFill="1" applyBorder="1" applyAlignment="1">
      <alignment horizontal="center" vertical="center"/>
    </xf>
    <xf numFmtId="0" fontId="6" fillId="0" borderId="0" xfId="0" applyFont="1" applyFill="1" applyBorder="1" applyAlignment="1">
      <alignment horizontal="center" vertical="center"/>
    </xf>
    <xf numFmtId="0" fontId="0" fillId="38" borderId="13"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xf>
    <xf numFmtId="0" fontId="0" fillId="0" borderId="0" xfId="0" applyFill="1" applyBorder="1" applyAlignment="1">
      <alignment horizontal="center" vertical="center" textRotation="255"/>
    </xf>
    <xf numFmtId="0" fontId="67" fillId="0" borderId="0" xfId="0" applyFont="1" applyFill="1" applyBorder="1" applyAlignment="1">
      <alignment/>
    </xf>
    <xf numFmtId="0" fontId="66" fillId="0" borderId="0" xfId="0" applyFont="1" applyFill="1" applyBorder="1" applyAlignment="1">
      <alignment/>
    </xf>
    <xf numFmtId="0" fontId="3" fillId="0" borderId="36" xfId="0" applyFont="1" applyFill="1" applyBorder="1" applyAlignment="1">
      <alignment/>
    </xf>
    <xf numFmtId="0" fontId="5" fillId="0" borderId="0" xfId="0" applyFont="1" applyFill="1" applyBorder="1" applyAlignment="1">
      <alignment/>
    </xf>
    <xf numFmtId="0" fontId="0" fillId="0" borderId="22"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22" xfId="0" applyFill="1" applyBorder="1" applyAlignment="1">
      <alignment/>
    </xf>
    <xf numFmtId="0" fontId="0" fillId="33" borderId="0" xfId="0" applyFill="1" applyBorder="1" applyAlignment="1">
      <alignment/>
    </xf>
    <xf numFmtId="0" fontId="0" fillId="40" borderId="0" xfId="0" applyFill="1" applyBorder="1" applyAlignment="1">
      <alignment/>
    </xf>
    <xf numFmtId="0" fontId="0" fillId="40" borderId="0" xfId="0"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horizontal="right" vertical="center"/>
    </xf>
    <xf numFmtId="0" fontId="0" fillId="0" borderId="13" xfId="0" applyFill="1" applyBorder="1" applyAlignment="1">
      <alignment horizontal="right" vertical="center" shrinkToFit="1"/>
    </xf>
    <xf numFmtId="0" fontId="4" fillId="0" borderId="13" xfId="0" applyFont="1" applyFill="1" applyBorder="1" applyAlignment="1">
      <alignment horizontal="center" vertical="center"/>
    </xf>
    <xf numFmtId="0" fontId="0" fillId="0" borderId="13" xfId="0" applyFill="1" applyBorder="1" applyAlignment="1">
      <alignment vertical="center"/>
    </xf>
    <xf numFmtId="31" fontId="0" fillId="0" borderId="0" xfId="0" applyNumberFormat="1" applyFont="1" applyAlignment="1">
      <alignment horizontal="center"/>
    </xf>
    <xf numFmtId="0" fontId="0" fillId="0" borderId="0" xfId="0" applyNumberFormat="1" applyFont="1" applyAlignment="1">
      <alignment horizontal="center"/>
    </xf>
    <xf numFmtId="0" fontId="0" fillId="0" borderId="0" xfId="0" applyFont="1" applyAlignment="1">
      <alignment/>
    </xf>
    <xf numFmtId="0" fontId="0" fillId="0" borderId="0" xfId="0" applyAlignment="1">
      <alignment/>
    </xf>
    <xf numFmtId="0" fontId="2" fillId="0" borderId="11" xfId="0" applyFont="1" applyFill="1" applyBorder="1" applyAlignment="1">
      <alignment horizontal="center"/>
    </xf>
    <xf numFmtId="0" fontId="0" fillId="0" borderId="16" xfId="0" applyFont="1" applyFill="1" applyBorder="1" applyAlignment="1">
      <alignment horizontal="center"/>
    </xf>
    <xf numFmtId="0" fontId="2" fillId="0" borderId="13" xfId="0" applyFont="1" applyFill="1" applyBorder="1" applyAlignment="1">
      <alignment horizontal="center"/>
    </xf>
    <xf numFmtId="0" fontId="0" fillId="0" borderId="13" xfId="0" applyFont="1" applyFill="1" applyBorder="1" applyAlignment="1">
      <alignment horizontal="center"/>
    </xf>
    <xf numFmtId="0" fontId="2" fillId="0" borderId="11" xfId="0" applyFont="1" applyBorder="1" applyAlignment="1">
      <alignment horizontal="center"/>
    </xf>
    <xf numFmtId="0" fontId="0" fillId="0" borderId="16" xfId="0" applyBorder="1" applyAlignment="1">
      <alignment horizontal="center"/>
    </xf>
    <xf numFmtId="0" fontId="0" fillId="0" borderId="15" xfId="0" applyBorder="1" applyAlignment="1">
      <alignment/>
    </xf>
    <xf numFmtId="0" fontId="0" fillId="0" borderId="15" xfId="0" applyBorder="1" applyAlignment="1">
      <alignment horizontal="right" vertical="center"/>
    </xf>
    <xf numFmtId="0" fontId="0" fillId="0" borderId="0" xfId="0" applyBorder="1" applyAlignment="1">
      <alignment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20" xfId="0" applyFont="1" applyBorder="1" applyAlignment="1">
      <alignment horizontal="center" vertical="center" wrapText="1"/>
    </xf>
    <xf numFmtId="0" fontId="0" fillId="0" borderId="29" xfId="0" applyBorder="1" applyAlignment="1">
      <alignment horizontal="center" vertical="center" wrapText="1"/>
    </xf>
    <xf numFmtId="0" fontId="2" fillId="0" borderId="18" xfId="0" applyFont="1" applyBorder="1" applyAlignment="1">
      <alignment horizontal="center" vertical="center"/>
    </xf>
    <xf numFmtId="0" fontId="2" fillId="0" borderId="18" xfId="0" applyFont="1" applyBorder="1" applyAlignment="1">
      <alignment horizontal="center"/>
    </xf>
    <xf numFmtId="0" fontId="5" fillId="0" borderId="11"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0" fillId="40" borderId="0" xfId="0" applyFill="1" applyBorder="1" applyAlignment="1">
      <alignment horizontal="center" vertical="center"/>
    </xf>
    <xf numFmtId="0" fontId="0" fillId="0" borderId="0" xfId="0" applyAlignment="1">
      <alignment horizontal="center" vertical="center"/>
    </xf>
    <xf numFmtId="0" fontId="2" fillId="35"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11" fillId="33" borderId="15" xfId="0" applyFont="1" applyFill="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0" fillId="35" borderId="0" xfId="0" applyFill="1" applyBorder="1" applyAlignment="1">
      <alignment horizontal="center" vertical="center"/>
    </xf>
    <xf numFmtId="0" fontId="68" fillId="0" borderId="15" xfId="0" applyFont="1" applyBorder="1" applyAlignment="1">
      <alignment horizontal="center" vertical="center"/>
    </xf>
    <xf numFmtId="0" fontId="22" fillId="0" borderId="15" xfId="0" applyFont="1" applyBorder="1" applyAlignment="1">
      <alignment horizontal="center" vertical="center"/>
    </xf>
    <xf numFmtId="0" fontId="0" fillId="5" borderId="0" xfId="0" applyFill="1" applyAlignment="1">
      <alignment horizontal="center" vertical="center"/>
    </xf>
    <xf numFmtId="0" fontId="0" fillId="0" borderId="10" xfId="0" applyFill="1" applyBorder="1" applyAlignment="1">
      <alignment horizontal="center" vertical="center" textRotation="255"/>
    </xf>
    <xf numFmtId="0" fontId="2" fillId="35" borderId="0" xfId="0" applyFont="1" applyFill="1" applyBorder="1" applyAlignment="1">
      <alignment horizontal="center" vertical="center"/>
    </xf>
    <xf numFmtId="0" fontId="2" fillId="0" borderId="0" xfId="0" applyFont="1" applyAlignment="1">
      <alignment horizontal="center"/>
    </xf>
    <xf numFmtId="0" fontId="2" fillId="0" borderId="14" xfId="0" applyFont="1" applyBorder="1" applyAlignment="1">
      <alignment horizontal="center"/>
    </xf>
    <xf numFmtId="0" fontId="10" fillId="0" borderId="0" xfId="0" applyFont="1" applyFill="1" applyBorder="1" applyAlignment="1">
      <alignment horizontal="center"/>
    </xf>
    <xf numFmtId="0" fontId="0" fillId="41" borderId="21" xfId="0" applyFill="1" applyBorder="1" applyAlignment="1">
      <alignment horizontal="center" vertical="center"/>
    </xf>
    <xf numFmtId="0" fontId="0" fillId="41" borderId="22" xfId="0" applyFill="1" applyBorder="1" applyAlignment="1">
      <alignment horizontal="center" vertical="center"/>
    </xf>
    <xf numFmtId="0" fontId="0" fillId="41" borderId="17" xfId="0" applyFill="1" applyBorder="1" applyAlignment="1">
      <alignment horizontal="center" vertical="center"/>
    </xf>
    <xf numFmtId="0" fontId="0" fillId="41" borderId="12" xfId="0" applyFill="1" applyBorder="1" applyAlignment="1">
      <alignment horizontal="center" vertical="center"/>
    </xf>
    <xf numFmtId="0" fontId="0" fillId="41" borderId="18" xfId="0" applyFill="1" applyBorder="1" applyAlignment="1">
      <alignment horizontal="center" vertical="center"/>
    </xf>
    <xf numFmtId="0" fontId="0" fillId="41" borderId="19" xfId="0" applyFill="1" applyBorder="1" applyAlignment="1">
      <alignment horizontal="center" vertical="center"/>
    </xf>
    <xf numFmtId="0" fontId="11" fillId="0" borderId="0" xfId="0" applyFont="1" applyFill="1" applyBorder="1" applyAlignment="1">
      <alignment vertical="center"/>
    </xf>
    <xf numFmtId="0" fontId="0" fillId="0" borderId="0" xfId="0" applyFill="1" applyBorder="1" applyAlignment="1">
      <alignment horizontal="center" vertical="center" textRotation="255"/>
    </xf>
    <xf numFmtId="0" fontId="0" fillId="0" borderId="22" xfId="0" applyBorder="1" applyAlignment="1">
      <alignment vertical="center" textRotation="255"/>
    </xf>
    <xf numFmtId="0" fontId="0" fillId="0" borderId="0" xfId="0" applyAlignment="1">
      <alignment vertical="center" textRotation="255"/>
    </xf>
    <xf numFmtId="0" fontId="0" fillId="0" borderId="18" xfId="0" applyBorder="1" applyAlignment="1">
      <alignment vertical="center" textRotation="255"/>
    </xf>
    <xf numFmtId="0" fontId="4" fillId="41" borderId="21" xfId="0" applyFont="1" applyFill="1" applyBorder="1" applyAlignment="1">
      <alignment horizontal="center" vertical="center" wrapText="1"/>
    </xf>
    <xf numFmtId="0" fontId="4" fillId="41" borderId="22" xfId="0" applyFont="1" applyFill="1" applyBorder="1" applyAlignment="1">
      <alignment horizontal="center" vertical="center"/>
    </xf>
    <xf numFmtId="0" fontId="4" fillId="41" borderId="17" xfId="0" applyFont="1" applyFill="1" applyBorder="1" applyAlignment="1">
      <alignment horizontal="center" vertical="center"/>
    </xf>
    <xf numFmtId="0" fontId="4" fillId="41" borderId="10" xfId="0" applyFont="1" applyFill="1" applyBorder="1" applyAlignment="1">
      <alignment horizontal="center" vertical="center"/>
    </xf>
    <xf numFmtId="0" fontId="4" fillId="41" borderId="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19" xfId="0" applyFont="1" applyFill="1" applyBorder="1" applyAlignment="1">
      <alignment horizontal="center" vertical="center"/>
    </xf>
    <xf numFmtId="0" fontId="69"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ill="1" applyBorder="1" applyAlignment="1">
      <alignment horizontal="center" vertical="center"/>
    </xf>
    <xf numFmtId="0" fontId="0" fillId="38" borderId="36" xfId="0" applyFill="1" applyBorder="1" applyAlignment="1">
      <alignment horizontal="center" vertical="center"/>
    </xf>
    <xf numFmtId="0" fontId="0" fillId="38" borderId="37" xfId="0" applyFill="1" applyBorder="1" applyAlignment="1">
      <alignment horizontal="center" vertical="center"/>
    </xf>
    <xf numFmtId="0" fontId="0" fillId="38" borderId="38" xfId="0" applyFill="1" applyBorder="1" applyAlignment="1">
      <alignment horizontal="center" vertical="center"/>
    </xf>
    <xf numFmtId="0" fontId="0" fillId="38" borderId="39" xfId="0" applyFill="1" applyBorder="1" applyAlignment="1">
      <alignment horizontal="center" vertical="center"/>
    </xf>
    <xf numFmtId="0" fontId="0" fillId="38" borderId="34" xfId="0" applyFill="1" applyBorder="1" applyAlignment="1">
      <alignment horizontal="center" vertical="center"/>
    </xf>
    <xf numFmtId="0" fontId="0" fillId="38" borderId="40" xfId="0"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vertical="center" textRotation="255"/>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2" fillId="0" borderId="43" xfId="0" applyFont="1" applyFill="1" applyBorder="1" applyAlignment="1">
      <alignment horizontal="right" vertical="center" shrinkToFit="1"/>
    </xf>
    <xf numFmtId="0" fontId="2" fillId="0" borderId="41" xfId="0" applyFont="1" applyFill="1" applyBorder="1" applyAlignment="1">
      <alignment horizontal="right" vertical="center" shrinkToFit="1"/>
    </xf>
    <xf numFmtId="0" fontId="0" fillId="39" borderId="44" xfId="0" applyFill="1" applyBorder="1" applyAlignment="1">
      <alignment horizontal="center" vertical="center"/>
    </xf>
    <xf numFmtId="0" fontId="0" fillId="39" borderId="18" xfId="0" applyFill="1" applyBorder="1" applyAlignment="1">
      <alignment horizontal="center" vertical="center"/>
    </xf>
    <xf numFmtId="0" fontId="0" fillId="39" borderId="45" xfId="0" applyFill="1" applyBorder="1" applyAlignment="1">
      <alignment horizontal="center" vertical="center"/>
    </xf>
    <xf numFmtId="0" fontId="28" fillId="42" borderId="0" xfId="0" applyFont="1" applyFill="1" applyBorder="1" applyAlignment="1">
      <alignment horizontal="center" vertical="center"/>
    </xf>
    <xf numFmtId="0" fontId="28" fillId="0" borderId="0" xfId="0" applyFont="1" applyAlignment="1">
      <alignment horizontal="center" vertical="center"/>
    </xf>
    <xf numFmtId="0" fontId="0" fillId="38" borderId="13" xfId="0" applyFill="1" applyBorder="1" applyAlignment="1">
      <alignment horizontal="center" vertical="center"/>
    </xf>
    <xf numFmtId="0" fontId="0" fillId="3" borderId="13" xfId="0" applyFill="1" applyBorder="1" applyAlignment="1">
      <alignment horizontal="center" vertical="center"/>
    </xf>
    <xf numFmtId="0" fontId="0" fillId="0" borderId="13" xfId="0"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0" xfId="0" applyFont="1" applyFill="1" applyBorder="1" applyAlignment="1">
      <alignment horizontal="center" vertical="center"/>
    </xf>
    <xf numFmtId="0" fontId="26" fillId="43" borderId="36" xfId="0" applyFont="1" applyFill="1" applyBorder="1" applyAlignment="1">
      <alignment horizontal="center" vertical="center" wrapText="1"/>
    </xf>
    <xf numFmtId="0" fontId="26" fillId="43" borderId="37" xfId="0" applyFont="1" applyFill="1" applyBorder="1" applyAlignment="1">
      <alignment horizontal="center" wrapText="1"/>
    </xf>
    <xf numFmtId="0" fontId="26" fillId="43" borderId="38" xfId="0" applyFont="1" applyFill="1" applyBorder="1" applyAlignment="1">
      <alignment horizontal="center" wrapText="1"/>
    </xf>
    <xf numFmtId="0" fontId="0" fillId="43" borderId="35" xfId="0" applyFill="1" applyBorder="1" applyAlignment="1">
      <alignment horizontal="center" wrapText="1"/>
    </xf>
    <xf numFmtId="0" fontId="0" fillId="43" borderId="0" xfId="0" applyFill="1" applyAlignment="1">
      <alignment horizontal="center" wrapText="1"/>
    </xf>
    <xf numFmtId="0" fontId="0" fillId="43" borderId="46" xfId="0" applyFill="1" applyBorder="1" applyAlignment="1">
      <alignment horizontal="center" wrapText="1"/>
    </xf>
    <xf numFmtId="0" fontId="0" fillId="43" borderId="39" xfId="0" applyFill="1" applyBorder="1" applyAlignment="1">
      <alignment horizontal="center" wrapText="1"/>
    </xf>
    <xf numFmtId="0" fontId="0" fillId="43" borderId="34" xfId="0" applyFill="1" applyBorder="1" applyAlignment="1">
      <alignment horizontal="center" wrapText="1"/>
    </xf>
    <xf numFmtId="0" fontId="0" fillId="43" borderId="40" xfId="0" applyFill="1" applyBorder="1" applyAlignment="1">
      <alignment horizontal="center" wrapText="1"/>
    </xf>
    <xf numFmtId="0" fontId="7" fillId="37" borderId="0" xfId="0" applyFont="1" applyFill="1" applyBorder="1" applyAlignment="1">
      <alignment/>
    </xf>
    <xf numFmtId="0" fontId="7" fillId="37" borderId="0" xfId="0" applyFont="1" applyFill="1" applyAlignment="1">
      <alignment/>
    </xf>
    <xf numFmtId="0" fontId="2" fillId="0" borderId="0" xfId="0" applyFont="1" applyFill="1" applyAlignment="1">
      <alignment horizontal="center"/>
    </xf>
    <xf numFmtId="0" fontId="6" fillId="0" borderId="0" xfId="0" applyFont="1" applyFill="1" applyBorder="1" applyAlignment="1">
      <alignment horizontal="center"/>
    </xf>
    <xf numFmtId="0" fontId="27" fillId="43" borderId="36" xfId="0" applyFont="1" applyFill="1" applyBorder="1" applyAlignment="1">
      <alignment horizontal="center" vertical="center"/>
    </xf>
    <xf numFmtId="0" fontId="27" fillId="43" borderId="37" xfId="0" applyFont="1" applyFill="1" applyBorder="1" applyAlignment="1">
      <alignment horizontal="center" vertical="center"/>
    </xf>
    <xf numFmtId="0" fontId="7" fillId="36" borderId="0" xfId="0" applyFont="1" applyFill="1" applyAlignment="1">
      <alignment/>
    </xf>
    <xf numFmtId="0" fontId="7" fillId="0" borderId="0" xfId="0" applyFont="1" applyAlignment="1">
      <alignment/>
    </xf>
    <xf numFmtId="0" fontId="7" fillId="36" borderId="0" xfId="0" applyFont="1" applyFill="1" applyBorder="1" applyAlignment="1">
      <alignment/>
    </xf>
    <xf numFmtId="0" fontId="17" fillId="0" borderId="43"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ャレンジミート式次第・役員"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6</xdr:row>
      <xdr:rowOff>104775</xdr:rowOff>
    </xdr:from>
    <xdr:to>
      <xdr:col>6</xdr:col>
      <xdr:colOff>152400</xdr:colOff>
      <xdr:row>6</xdr:row>
      <xdr:rowOff>104775</xdr:rowOff>
    </xdr:to>
    <xdr:sp>
      <xdr:nvSpPr>
        <xdr:cNvPr id="1" name="Line 2"/>
        <xdr:cNvSpPr>
          <a:spLocks/>
        </xdr:cNvSpPr>
      </xdr:nvSpPr>
      <xdr:spPr>
        <a:xfrm>
          <a:off x="12001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7</xdr:row>
      <xdr:rowOff>104775</xdr:rowOff>
    </xdr:from>
    <xdr:to>
      <xdr:col>6</xdr:col>
      <xdr:colOff>152400</xdr:colOff>
      <xdr:row>7</xdr:row>
      <xdr:rowOff>104775</xdr:rowOff>
    </xdr:to>
    <xdr:sp>
      <xdr:nvSpPr>
        <xdr:cNvPr id="2" name="Line 8"/>
        <xdr:cNvSpPr>
          <a:spLocks/>
        </xdr:cNvSpPr>
      </xdr:nvSpPr>
      <xdr:spPr>
        <a:xfrm>
          <a:off x="1200150" y="170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17</xdr:row>
      <xdr:rowOff>66675</xdr:rowOff>
    </xdr:from>
    <xdr:to>
      <xdr:col>16</xdr:col>
      <xdr:colOff>9525</xdr:colOff>
      <xdr:row>20</xdr:row>
      <xdr:rowOff>200025</xdr:rowOff>
    </xdr:to>
    <xdr:sp>
      <xdr:nvSpPr>
        <xdr:cNvPr id="3" name="上矢印 11"/>
        <xdr:cNvSpPr>
          <a:spLocks/>
        </xdr:cNvSpPr>
      </xdr:nvSpPr>
      <xdr:spPr>
        <a:xfrm>
          <a:off x="2533650" y="3952875"/>
          <a:ext cx="219075" cy="819150"/>
        </a:xfrm>
        <a:prstGeom prst="upArrow">
          <a:avLst>
            <a:gd name="adj" fmla="val -1924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20</xdr:row>
      <xdr:rowOff>171450</xdr:rowOff>
    </xdr:from>
    <xdr:to>
      <xdr:col>59</xdr:col>
      <xdr:colOff>66675</xdr:colOff>
      <xdr:row>25</xdr:row>
      <xdr:rowOff>38100</xdr:rowOff>
    </xdr:to>
    <xdr:sp>
      <xdr:nvSpPr>
        <xdr:cNvPr id="4" name="AutoShape 1"/>
        <xdr:cNvSpPr>
          <a:spLocks/>
        </xdr:cNvSpPr>
      </xdr:nvSpPr>
      <xdr:spPr>
        <a:xfrm>
          <a:off x="7667625" y="4743450"/>
          <a:ext cx="2514600"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133350</xdr:colOff>
      <xdr:row>21</xdr:row>
      <xdr:rowOff>47625</xdr:rowOff>
    </xdr:from>
    <xdr:to>
      <xdr:col>16</xdr:col>
      <xdr:colOff>0</xdr:colOff>
      <xdr:row>24</xdr:row>
      <xdr:rowOff>209550</xdr:rowOff>
    </xdr:to>
    <xdr:sp>
      <xdr:nvSpPr>
        <xdr:cNvPr id="5" name="下矢印 13"/>
        <xdr:cNvSpPr>
          <a:spLocks/>
        </xdr:cNvSpPr>
      </xdr:nvSpPr>
      <xdr:spPr>
        <a:xfrm>
          <a:off x="2533650" y="4848225"/>
          <a:ext cx="209550" cy="847725"/>
        </a:xfrm>
        <a:prstGeom prst="down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P16" sqref="P16"/>
    </sheetView>
  </sheetViews>
  <sheetFormatPr defaultColWidth="9.00390625" defaultRowHeight="14.25" customHeight="1"/>
  <cols>
    <col min="1" max="1" width="10.25390625" style="1" customWidth="1"/>
    <col min="2" max="3" width="9.00390625" style="1" customWidth="1"/>
    <col min="4" max="4" width="1.625" style="1" customWidth="1"/>
    <col min="5" max="5" width="3.50390625" style="1" bestFit="1" customWidth="1"/>
    <col min="6" max="9" width="9.00390625" style="1" customWidth="1"/>
    <col min="10" max="10" width="10.75390625" style="1" customWidth="1"/>
    <col min="11" max="11" width="9.625" style="1" customWidth="1"/>
    <col min="12" max="12" width="11.875" style="1" customWidth="1"/>
    <col min="13" max="13" width="1.12109375" style="1" customWidth="1"/>
    <col min="14" max="16384" width="9.00390625" style="1" customWidth="1"/>
  </cols>
  <sheetData>
    <row r="1" ht="14.25" customHeight="1">
      <c r="A1" t="s">
        <v>187</v>
      </c>
    </row>
    <row r="2" ht="14.25" customHeight="1">
      <c r="A2" s="1" t="s">
        <v>0</v>
      </c>
    </row>
    <row r="3" spans="1:6" ht="14.25" customHeight="1">
      <c r="A3" s="1" t="s">
        <v>1</v>
      </c>
      <c r="B3" s="223">
        <v>45067</v>
      </c>
      <c r="C3" s="224"/>
      <c r="D3" s="2" t="s">
        <v>2</v>
      </c>
      <c r="E3" s="3">
        <f>WEEKDAY(B3,1)</f>
        <v>1</v>
      </c>
      <c r="F3" s="1" t="s">
        <v>3</v>
      </c>
    </row>
    <row r="4" spans="1:2" ht="14.25" customHeight="1">
      <c r="A4" s="1" t="s">
        <v>4</v>
      </c>
      <c r="B4" s="1" t="s">
        <v>5</v>
      </c>
    </row>
    <row r="5" spans="1:2" ht="14.25" customHeight="1">
      <c r="A5" s="1" t="s">
        <v>6</v>
      </c>
      <c r="B5" t="s">
        <v>147</v>
      </c>
    </row>
    <row r="6" spans="1:11" ht="14.25" customHeight="1">
      <c r="A6" s="1" t="s">
        <v>7</v>
      </c>
      <c r="B6" s="225" t="s">
        <v>148</v>
      </c>
      <c r="C6" s="226"/>
      <c r="D6" s="1" t="s">
        <v>127</v>
      </c>
      <c r="G6" s="14" t="s">
        <v>149</v>
      </c>
      <c r="H6" s="72"/>
      <c r="I6" s="1" t="s">
        <v>150</v>
      </c>
      <c r="J6" s="72"/>
      <c r="K6" s="72"/>
    </row>
    <row r="7" spans="1:11" ht="14.25" customHeight="1">
      <c r="A7" s="1" t="s">
        <v>8</v>
      </c>
      <c r="C7"/>
      <c r="D7" s="1" t="s">
        <v>151</v>
      </c>
      <c r="G7" s="14" t="s">
        <v>152</v>
      </c>
      <c r="H7" s="72"/>
      <c r="I7" s="1" t="s">
        <v>153</v>
      </c>
      <c r="J7" s="72"/>
      <c r="K7" s="72"/>
    </row>
    <row r="8" spans="1:11" ht="14.25" customHeight="1">
      <c r="A8" s="1" t="s">
        <v>8</v>
      </c>
      <c r="B8" s="225" t="s">
        <v>114</v>
      </c>
      <c r="C8" s="226"/>
      <c r="D8" s="226"/>
      <c r="E8" s="226"/>
      <c r="F8" s="226"/>
      <c r="G8" s="226"/>
      <c r="H8" s="226"/>
      <c r="I8" s="226"/>
      <c r="J8" s="226"/>
      <c r="K8" s="226"/>
    </row>
    <row r="9" spans="1:10" ht="14.25" customHeight="1">
      <c r="A9" s="1" t="s">
        <v>8</v>
      </c>
      <c r="B9" s="103" t="s">
        <v>154</v>
      </c>
      <c r="C9" s="103"/>
      <c r="D9" s="103" t="s">
        <v>155</v>
      </c>
      <c r="E9" s="103"/>
      <c r="F9" s="103"/>
      <c r="G9" s="103"/>
      <c r="H9" s="103"/>
      <c r="I9" s="103"/>
      <c r="J9" s="103"/>
    </row>
    <row r="10" spans="1:10" ht="14.25" customHeight="1">
      <c r="A10" s="1" t="s">
        <v>8</v>
      </c>
      <c r="B10" s="104" t="s">
        <v>104</v>
      </c>
      <c r="C10" s="103" t="s">
        <v>104</v>
      </c>
      <c r="D10" s="103" t="s">
        <v>156</v>
      </c>
      <c r="E10" s="103"/>
      <c r="F10" s="103"/>
      <c r="G10" s="103"/>
      <c r="H10" s="103"/>
      <c r="I10" s="103"/>
      <c r="J10" s="103"/>
    </row>
    <row r="11" spans="1:14" ht="14.25" customHeight="1">
      <c r="A11" t="s">
        <v>42</v>
      </c>
      <c r="B11" s="30" t="s">
        <v>188</v>
      </c>
      <c r="C11" s="79"/>
      <c r="D11" s="79"/>
      <c r="E11" s="79"/>
      <c r="F11" s="79"/>
      <c r="G11" s="79"/>
      <c r="H11" s="79"/>
      <c r="I11" s="79"/>
      <c r="J11" s="79"/>
      <c r="K11" s="79"/>
      <c r="L11" s="79"/>
      <c r="M11" s="79"/>
      <c r="N11" s="79"/>
    </row>
    <row r="12" spans="1:14" ht="14.25" customHeight="1">
      <c r="A12" s="1" t="s">
        <v>9</v>
      </c>
      <c r="B12" s="155" t="s">
        <v>157</v>
      </c>
      <c r="C12" s="79"/>
      <c r="D12" s="79"/>
      <c r="E12" s="79"/>
      <c r="F12" s="79"/>
      <c r="G12" s="79"/>
      <c r="H12" s="79"/>
      <c r="I12" s="79"/>
      <c r="J12" s="79"/>
      <c r="K12" s="79"/>
      <c r="L12" s="79"/>
      <c r="M12" s="79"/>
      <c r="N12" s="79"/>
    </row>
    <row r="13" spans="1:14" ht="14.25" customHeight="1">
      <c r="A13" s="1" t="s">
        <v>10</v>
      </c>
      <c r="B13" s="30" t="s">
        <v>190</v>
      </c>
      <c r="C13" s="79"/>
      <c r="D13" s="79"/>
      <c r="E13" s="79"/>
      <c r="F13" s="79"/>
      <c r="G13" s="79"/>
      <c r="H13" s="79"/>
      <c r="I13" s="79"/>
      <c r="J13" s="79"/>
      <c r="K13" s="79"/>
      <c r="L13" s="79"/>
      <c r="M13" s="79"/>
      <c r="N13" s="79"/>
    </row>
    <row r="14" spans="2:14" ht="14.25" customHeight="1">
      <c r="B14" s="30" t="s">
        <v>189</v>
      </c>
      <c r="C14" s="79"/>
      <c r="D14" s="79"/>
      <c r="E14" s="79"/>
      <c r="F14" s="79"/>
      <c r="G14" s="79"/>
      <c r="H14" s="79"/>
      <c r="I14" s="79"/>
      <c r="J14" s="79"/>
      <c r="K14" s="79"/>
      <c r="L14" s="79"/>
      <c r="M14" s="79"/>
      <c r="N14" s="79"/>
    </row>
    <row r="15" spans="2:14" s="34" customFormat="1" ht="14.25">
      <c r="B15" s="156" t="s">
        <v>62</v>
      </c>
      <c r="C15" s="157"/>
      <c r="D15" s="157"/>
      <c r="E15" s="157"/>
      <c r="F15" s="157"/>
      <c r="G15" s="157"/>
      <c r="H15" s="157"/>
      <c r="I15" s="157"/>
      <c r="J15" s="157"/>
      <c r="K15" s="157"/>
      <c r="L15" s="157"/>
      <c r="M15" s="157"/>
      <c r="N15" s="157"/>
    </row>
    <row r="16" spans="2:14" s="34" customFormat="1" ht="14.25">
      <c r="B16" s="156" t="s">
        <v>63</v>
      </c>
      <c r="C16" s="157"/>
      <c r="D16" s="157"/>
      <c r="E16" s="157"/>
      <c r="F16" s="157"/>
      <c r="G16" s="157"/>
      <c r="H16" s="157"/>
      <c r="I16" s="157"/>
      <c r="J16" s="157"/>
      <c r="K16" s="157"/>
      <c r="L16" s="157"/>
      <c r="M16" s="157"/>
      <c r="N16" s="157"/>
    </row>
    <row r="17" s="34" customFormat="1" ht="14.25">
      <c r="B17" s="35" t="s">
        <v>64</v>
      </c>
    </row>
    <row r="18" spans="2:15" s="14" customFormat="1" ht="14.25">
      <c r="B18" s="35" t="s">
        <v>66</v>
      </c>
      <c r="C18" s="34"/>
      <c r="D18" s="34"/>
      <c r="E18" s="34"/>
      <c r="F18" s="34"/>
      <c r="G18" s="34"/>
      <c r="H18" s="34"/>
      <c r="I18" s="34"/>
      <c r="J18" s="34"/>
      <c r="K18" s="34"/>
      <c r="L18" s="34"/>
      <c r="M18" s="34"/>
      <c r="N18" s="34"/>
      <c r="O18" s="34"/>
    </row>
    <row r="19" spans="2:15" s="14" customFormat="1" ht="14.25">
      <c r="B19" s="35" t="s">
        <v>67</v>
      </c>
      <c r="C19" s="34"/>
      <c r="D19" s="34"/>
      <c r="E19" s="34"/>
      <c r="F19" s="34"/>
      <c r="G19" s="34"/>
      <c r="H19" s="34"/>
      <c r="I19" s="34"/>
      <c r="J19" s="34"/>
      <c r="K19" s="34"/>
      <c r="L19" s="34"/>
      <c r="M19" s="34"/>
      <c r="N19" s="34"/>
      <c r="O19" s="34"/>
    </row>
    <row r="20" spans="2:15" s="34" customFormat="1" ht="15.75">
      <c r="B20" s="35" t="s">
        <v>65</v>
      </c>
      <c r="C20" s="36"/>
      <c r="D20" s="36"/>
      <c r="E20" s="36"/>
      <c r="F20" s="36"/>
      <c r="G20" s="36"/>
      <c r="H20" s="36"/>
      <c r="I20" s="36"/>
      <c r="J20" s="36"/>
      <c r="K20" s="36"/>
      <c r="L20" s="36"/>
      <c r="M20" s="36"/>
      <c r="N20" s="36"/>
      <c r="O20" s="36"/>
    </row>
    <row r="21" ht="14.25" customHeight="1">
      <c r="B21" s="1" t="s">
        <v>11</v>
      </c>
    </row>
    <row r="22" ht="14.25" customHeight="1">
      <c r="B22" s="1" t="s">
        <v>12</v>
      </c>
    </row>
    <row r="23" spans="2:11" ht="14.25" customHeight="1">
      <c r="B23" s="79" t="s">
        <v>13</v>
      </c>
      <c r="C23" s="79"/>
      <c r="D23" s="79"/>
      <c r="E23" s="79"/>
      <c r="F23" s="79"/>
      <c r="G23" s="79"/>
      <c r="H23" s="79"/>
      <c r="I23" s="79"/>
      <c r="J23" s="79"/>
      <c r="K23" s="79"/>
    </row>
    <row r="24" ht="14.25" customHeight="1">
      <c r="B24" s="1" t="s">
        <v>14</v>
      </c>
    </row>
    <row r="25" s="14" customFormat="1" ht="15">
      <c r="B25" s="33" t="s">
        <v>61</v>
      </c>
    </row>
    <row r="26" spans="2:11" ht="14.25" customHeight="1">
      <c r="B26" s="79" t="s">
        <v>21</v>
      </c>
      <c r="C26" s="79"/>
      <c r="D26" s="79"/>
      <c r="E26" s="79"/>
      <c r="F26" s="79"/>
      <c r="G26" s="79"/>
      <c r="H26" s="79"/>
      <c r="I26" s="79"/>
      <c r="J26" s="79"/>
      <c r="K26" s="79"/>
    </row>
    <row r="27" ht="14.25" customHeight="1">
      <c r="A27" s="1" t="s">
        <v>15</v>
      </c>
    </row>
    <row r="28" ht="14.25" customHeight="1">
      <c r="A28" t="s">
        <v>20</v>
      </c>
    </row>
    <row r="29" ht="14.25" customHeight="1">
      <c r="A29" t="s">
        <v>75</v>
      </c>
    </row>
    <row r="31" ht="14.25" customHeight="1">
      <c r="A31" s="1" t="s">
        <v>16</v>
      </c>
    </row>
    <row r="32" ht="14.25" customHeight="1">
      <c r="A32" s="1" t="s">
        <v>17</v>
      </c>
    </row>
    <row r="33" ht="14.25" customHeight="1">
      <c r="A33" s="1" t="s">
        <v>18</v>
      </c>
    </row>
    <row r="34" ht="14.25" customHeight="1">
      <c r="A34" t="s">
        <v>103</v>
      </c>
    </row>
    <row r="36" ht="14.25" customHeight="1">
      <c r="A36" s="1" t="s">
        <v>19</v>
      </c>
    </row>
  </sheetData>
  <sheetProtection/>
  <mergeCells count="3">
    <mergeCell ref="B3:C3"/>
    <mergeCell ref="B6:C6"/>
    <mergeCell ref="B8:K8"/>
  </mergeCells>
  <printOptions/>
  <pageMargins left="0" right="0"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G47"/>
  <sheetViews>
    <sheetView zoomScale="90" zoomScaleNormal="90" zoomScalePageLayoutView="0" workbookViewId="0" topLeftCell="A22">
      <selection activeCell="S12" sqref="S12"/>
    </sheetView>
  </sheetViews>
  <sheetFormatPr defaultColWidth="9.00390625" defaultRowHeight="20.25" customHeight="1"/>
  <cols>
    <col min="1" max="1" width="1.25" style="0" customWidth="1"/>
    <col min="2" max="2" width="3.875" style="0" customWidth="1"/>
    <col min="3" max="3" width="5.75390625" style="0" customWidth="1"/>
    <col min="4" max="4" width="10.125" style="15" customWidth="1"/>
    <col min="5" max="5" width="15.625" style="0" customWidth="1"/>
    <col min="6" max="6" width="7.625" style="0" customWidth="1"/>
    <col min="7" max="7" width="10.50390625" style="0" customWidth="1"/>
    <col min="8" max="8" width="3.50390625" style="0" customWidth="1"/>
    <col min="9" max="9" width="3.25390625" style="0" customWidth="1"/>
    <col min="10" max="10" width="11.00390625" style="0" hidden="1" customWidth="1"/>
    <col min="11" max="11" width="17.125" style="16" customWidth="1"/>
    <col min="12" max="12" width="7.50390625" style="0" customWidth="1"/>
  </cols>
  <sheetData>
    <row r="1" spans="1:33" s="10" customFormat="1" ht="15.75" customHeight="1">
      <c r="A1" s="9"/>
      <c r="C1" s="152" t="s">
        <v>184</v>
      </c>
      <c r="D1" s="78"/>
      <c r="E1" s="78"/>
      <c r="F1" s="78"/>
      <c r="G1" s="78"/>
      <c r="H1" s="78"/>
      <c r="I1" s="78"/>
      <c r="J1" s="78"/>
      <c r="K1" s="78"/>
      <c r="S1" s="11"/>
      <c r="AG1" s="12"/>
    </row>
    <row r="2" spans="2:11" s="13" customFormat="1" ht="15.75" customHeight="1">
      <c r="B2" s="31" t="s">
        <v>89</v>
      </c>
      <c r="C2" s="231" t="s">
        <v>90</v>
      </c>
      <c r="D2" s="233"/>
      <c r="E2" s="233"/>
      <c r="F2" s="70"/>
      <c r="G2" s="71" t="s">
        <v>142</v>
      </c>
      <c r="H2" s="231" t="s">
        <v>91</v>
      </c>
      <c r="I2" s="232"/>
      <c r="J2" s="77" t="s">
        <v>92</v>
      </c>
      <c r="K2" s="32"/>
    </row>
    <row r="3" spans="2:12" s="13" customFormat="1" ht="15.75" customHeight="1">
      <c r="B3" s="102">
        <v>1</v>
      </c>
      <c r="C3" s="86" t="s">
        <v>176</v>
      </c>
      <c r="D3" s="153" t="s">
        <v>177</v>
      </c>
      <c r="E3" s="88" t="s">
        <v>106</v>
      </c>
      <c r="F3" s="86" t="s">
        <v>141</v>
      </c>
      <c r="G3" s="89" t="s">
        <v>143</v>
      </c>
      <c r="H3" s="90">
        <v>1</v>
      </c>
      <c r="I3" s="91" t="s">
        <v>22</v>
      </c>
      <c r="J3" s="83">
        <v>0.0024305555555555556</v>
      </c>
      <c r="K3" s="84">
        <v>0.3888888888888889</v>
      </c>
      <c r="L3" s="238" t="s">
        <v>131</v>
      </c>
    </row>
    <row r="4" spans="2:12" s="13" customFormat="1" ht="15.75" customHeight="1">
      <c r="B4" s="102">
        <v>2</v>
      </c>
      <c r="C4" s="86" t="s">
        <v>133</v>
      </c>
      <c r="D4" s="153" t="s">
        <v>177</v>
      </c>
      <c r="E4" s="88" t="s">
        <v>106</v>
      </c>
      <c r="F4" s="86" t="s">
        <v>141</v>
      </c>
      <c r="G4" s="89" t="s">
        <v>143</v>
      </c>
      <c r="H4" s="90">
        <v>1</v>
      </c>
      <c r="I4" s="91" t="s">
        <v>22</v>
      </c>
      <c r="J4" s="83">
        <v>0.0024305555555555556</v>
      </c>
      <c r="K4" s="84">
        <f>K3</f>
        <v>0.3888888888888889</v>
      </c>
      <c r="L4" s="239"/>
    </row>
    <row r="5" spans="2:12" s="13" customFormat="1" ht="15.75" customHeight="1">
      <c r="B5" s="102">
        <v>3</v>
      </c>
      <c r="C5" s="86"/>
      <c r="D5" s="153" t="s">
        <v>185</v>
      </c>
      <c r="E5" s="88" t="s">
        <v>106</v>
      </c>
      <c r="F5" s="86" t="s">
        <v>141</v>
      </c>
      <c r="G5" s="89" t="s">
        <v>143</v>
      </c>
      <c r="H5" s="90">
        <v>1</v>
      </c>
      <c r="I5" s="91" t="s">
        <v>22</v>
      </c>
      <c r="J5" s="83">
        <v>0.0038194444444444443</v>
      </c>
      <c r="K5" s="84">
        <f>K3+H3*J3</f>
        <v>0.39131944444444444</v>
      </c>
      <c r="L5" s="238" t="s">
        <v>131</v>
      </c>
    </row>
    <row r="6" spans="2:12" s="13" customFormat="1" ht="15.75" customHeight="1">
      <c r="B6" s="102">
        <v>4</v>
      </c>
      <c r="C6" s="86"/>
      <c r="D6" s="153" t="s">
        <v>185</v>
      </c>
      <c r="E6" s="88" t="s">
        <v>106</v>
      </c>
      <c r="F6" s="86" t="s">
        <v>141</v>
      </c>
      <c r="G6" s="89" t="s">
        <v>143</v>
      </c>
      <c r="H6" s="92">
        <v>1</v>
      </c>
      <c r="I6" s="91" t="s">
        <v>22</v>
      </c>
      <c r="J6" s="83">
        <v>0.0038194444444444443</v>
      </c>
      <c r="K6" s="84">
        <f>K5</f>
        <v>0.39131944444444444</v>
      </c>
      <c r="L6" s="239"/>
    </row>
    <row r="7" spans="2:11" s="13" customFormat="1" ht="15.75" customHeight="1">
      <c r="B7" s="102">
        <v>5</v>
      </c>
      <c r="C7" s="86" t="s">
        <v>93</v>
      </c>
      <c r="D7" s="87" t="s">
        <v>108</v>
      </c>
      <c r="E7" s="91" t="s">
        <v>95</v>
      </c>
      <c r="F7" s="86" t="s">
        <v>141</v>
      </c>
      <c r="G7" s="89" t="s">
        <v>143</v>
      </c>
      <c r="H7" s="92">
        <v>7</v>
      </c>
      <c r="I7" s="91" t="s">
        <v>22</v>
      </c>
      <c r="J7" s="83">
        <v>0.0024305555555555556</v>
      </c>
      <c r="K7" s="84">
        <f>K4+H4*J4+J6</f>
        <v>0.3951388888888889</v>
      </c>
    </row>
    <row r="8" spans="2:11" s="13" customFormat="1" ht="15.75" customHeight="1">
      <c r="B8" s="102">
        <v>6</v>
      </c>
      <c r="C8" s="86" t="s">
        <v>96</v>
      </c>
      <c r="D8" s="87" t="s">
        <v>108</v>
      </c>
      <c r="E8" s="91" t="s">
        <v>95</v>
      </c>
      <c r="F8" s="86" t="s">
        <v>141</v>
      </c>
      <c r="G8" s="89" t="s">
        <v>143</v>
      </c>
      <c r="H8" s="92">
        <v>6</v>
      </c>
      <c r="I8" s="91" t="s">
        <v>22</v>
      </c>
      <c r="J8" s="83">
        <v>0.0024305555555555556</v>
      </c>
      <c r="K8" s="84">
        <f>K7+H7*J7</f>
        <v>0.41215277777777776</v>
      </c>
    </row>
    <row r="9" spans="2:11" s="13" customFormat="1" ht="15.75" customHeight="1">
      <c r="B9" s="102">
        <v>7</v>
      </c>
      <c r="C9" s="86" t="s">
        <v>93</v>
      </c>
      <c r="D9" s="87" t="s">
        <v>134</v>
      </c>
      <c r="E9" s="91" t="s">
        <v>105</v>
      </c>
      <c r="F9" s="86" t="s">
        <v>141</v>
      </c>
      <c r="G9" s="89" t="s">
        <v>143</v>
      </c>
      <c r="H9" s="92">
        <v>1</v>
      </c>
      <c r="I9" s="91" t="s">
        <v>22</v>
      </c>
      <c r="J9" s="83">
        <v>0.006944444444444444</v>
      </c>
      <c r="K9" s="84">
        <f>K8+H8*J8</f>
        <v>0.4267361111111111</v>
      </c>
    </row>
    <row r="10" spans="2:11" s="13" customFormat="1" ht="15.75" customHeight="1">
      <c r="B10" s="102">
        <v>8</v>
      </c>
      <c r="C10" s="86" t="s">
        <v>96</v>
      </c>
      <c r="D10" s="87" t="s">
        <v>135</v>
      </c>
      <c r="E10" s="91" t="s">
        <v>97</v>
      </c>
      <c r="F10" s="86" t="s">
        <v>141</v>
      </c>
      <c r="G10" s="89" t="s">
        <v>143</v>
      </c>
      <c r="H10" s="92">
        <v>1</v>
      </c>
      <c r="I10" s="91" t="s">
        <v>22</v>
      </c>
      <c r="J10" s="83">
        <v>0.013888888888888888</v>
      </c>
      <c r="K10" s="84">
        <f>K9+H9*J9</f>
        <v>0.4336805555555555</v>
      </c>
    </row>
    <row r="11" spans="2:11" s="13" customFormat="1" ht="15.75" customHeight="1">
      <c r="B11" s="102">
        <v>9</v>
      </c>
      <c r="C11" s="86" t="s">
        <v>93</v>
      </c>
      <c r="D11" s="87" t="s">
        <v>98</v>
      </c>
      <c r="E11" s="91" t="s">
        <v>97</v>
      </c>
      <c r="F11" s="86" t="s">
        <v>141</v>
      </c>
      <c r="G11" s="89" t="s">
        <v>143</v>
      </c>
      <c r="H11" s="154">
        <v>15</v>
      </c>
      <c r="I11" s="91" t="s">
        <v>22</v>
      </c>
      <c r="J11" s="83">
        <v>0.0011574074074074073</v>
      </c>
      <c r="K11" s="84">
        <f>K10+H10*J10</f>
        <v>0.4475694444444444</v>
      </c>
    </row>
    <row r="12" spans="2:11" s="13" customFormat="1" ht="15.75" customHeight="1">
      <c r="B12" s="102">
        <v>10</v>
      </c>
      <c r="C12" s="86" t="s">
        <v>96</v>
      </c>
      <c r="D12" s="87" t="s">
        <v>98</v>
      </c>
      <c r="E12" s="91" t="s">
        <v>97</v>
      </c>
      <c r="F12" s="86" t="s">
        <v>141</v>
      </c>
      <c r="G12" s="89" t="s">
        <v>143</v>
      </c>
      <c r="H12" s="154">
        <v>16</v>
      </c>
      <c r="I12" s="91" t="s">
        <v>22</v>
      </c>
      <c r="J12" s="83">
        <v>0.0011574074074074073</v>
      </c>
      <c r="K12" s="84">
        <f>K11+H11*J11</f>
        <v>0.4649305555555555</v>
      </c>
    </row>
    <row r="13" spans="2:12" s="13" customFormat="1" ht="15.75" customHeight="1">
      <c r="B13" s="102">
        <v>11</v>
      </c>
      <c r="C13" s="86" t="s">
        <v>93</v>
      </c>
      <c r="D13" s="87" t="s">
        <v>102</v>
      </c>
      <c r="E13" s="91" t="s">
        <v>97</v>
      </c>
      <c r="F13" s="86" t="s">
        <v>141</v>
      </c>
      <c r="G13" s="89" t="s">
        <v>143</v>
      </c>
      <c r="H13" s="92">
        <v>4</v>
      </c>
      <c r="I13" s="91" t="s">
        <v>22</v>
      </c>
      <c r="J13" s="83">
        <v>0.0024305555555555556</v>
      </c>
      <c r="K13" s="84">
        <f>K12+H11*J11</f>
        <v>0.4822916666666666</v>
      </c>
      <c r="L13" s="236" t="s">
        <v>178</v>
      </c>
    </row>
    <row r="14" spans="2:12" s="13" customFormat="1" ht="15.75" customHeight="1">
      <c r="B14" s="102">
        <v>12</v>
      </c>
      <c r="C14" s="86" t="s">
        <v>96</v>
      </c>
      <c r="D14" s="87" t="s">
        <v>102</v>
      </c>
      <c r="E14" s="91" t="s">
        <v>97</v>
      </c>
      <c r="F14" s="86" t="s">
        <v>141</v>
      </c>
      <c r="G14" s="89" t="s">
        <v>143</v>
      </c>
      <c r="H14" s="92">
        <v>5</v>
      </c>
      <c r="I14" s="91" t="s">
        <v>22</v>
      </c>
      <c r="J14" s="83">
        <v>0.0024305555555555556</v>
      </c>
      <c r="K14" s="84">
        <f>K13+H13*J13</f>
        <v>0.49201388888888886</v>
      </c>
      <c r="L14" s="237"/>
    </row>
    <row r="15" spans="2:12" s="13" customFormat="1" ht="15.75" customHeight="1">
      <c r="B15" s="102"/>
      <c r="C15" s="86"/>
      <c r="D15" s="87"/>
      <c r="E15" s="162" t="s">
        <v>186</v>
      </c>
      <c r="F15" s="86"/>
      <c r="G15" s="89"/>
      <c r="H15" s="92"/>
      <c r="I15" s="91"/>
      <c r="J15" s="83">
        <v>0.006944444444444444</v>
      </c>
      <c r="K15" s="84"/>
      <c r="L15" s="161"/>
    </row>
    <row r="16" spans="2:11" s="13" customFormat="1" ht="15.75" customHeight="1">
      <c r="B16" s="102">
        <v>13</v>
      </c>
      <c r="C16" s="86" t="s">
        <v>93</v>
      </c>
      <c r="D16" s="87" t="s">
        <v>98</v>
      </c>
      <c r="E16" s="91" t="s">
        <v>99</v>
      </c>
      <c r="F16" s="86" t="s">
        <v>141</v>
      </c>
      <c r="G16" s="89" t="s">
        <v>143</v>
      </c>
      <c r="H16" s="92">
        <v>7</v>
      </c>
      <c r="I16" s="91" t="s">
        <v>22</v>
      </c>
      <c r="J16" s="83">
        <v>0.0012731481481481483</v>
      </c>
      <c r="K16" s="84">
        <f>K14+H14*J14+J15</f>
        <v>0.5111111111111111</v>
      </c>
    </row>
    <row r="17" spans="2:11" s="13" customFormat="1" ht="15.75" customHeight="1">
      <c r="B17" s="102">
        <v>14</v>
      </c>
      <c r="C17" s="86" t="s">
        <v>96</v>
      </c>
      <c r="D17" s="87" t="s">
        <v>98</v>
      </c>
      <c r="E17" s="91" t="s">
        <v>99</v>
      </c>
      <c r="F17" s="86" t="s">
        <v>141</v>
      </c>
      <c r="G17" s="89" t="s">
        <v>143</v>
      </c>
      <c r="H17" s="92">
        <v>4</v>
      </c>
      <c r="I17" s="91" t="s">
        <v>22</v>
      </c>
      <c r="J17" s="83">
        <v>0.0012731481481481483</v>
      </c>
      <c r="K17" s="84">
        <f>K16+H16*J16</f>
        <v>0.5200231481481481</v>
      </c>
    </row>
    <row r="18" spans="2:11" s="13" customFormat="1" ht="15.75" customHeight="1">
      <c r="B18" s="102">
        <v>15</v>
      </c>
      <c r="C18" s="86" t="s">
        <v>93</v>
      </c>
      <c r="D18" s="87" t="s">
        <v>102</v>
      </c>
      <c r="E18" s="91" t="s">
        <v>99</v>
      </c>
      <c r="F18" s="86" t="s">
        <v>141</v>
      </c>
      <c r="G18" s="89" t="s">
        <v>143</v>
      </c>
      <c r="H18" s="92">
        <v>2</v>
      </c>
      <c r="I18" s="91" t="s">
        <v>22</v>
      </c>
      <c r="J18" s="83">
        <v>0.0024305555555555556</v>
      </c>
      <c r="K18" s="84">
        <f>K17+H17*J17</f>
        <v>0.5251157407407407</v>
      </c>
    </row>
    <row r="19" spans="2:11" s="13" customFormat="1" ht="15.75" customHeight="1">
      <c r="B19" s="102">
        <v>16</v>
      </c>
      <c r="C19" s="86" t="s">
        <v>96</v>
      </c>
      <c r="D19" s="87" t="s">
        <v>102</v>
      </c>
      <c r="E19" s="91" t="s">
        <v>99</v>
      </c>
      <c r="F19" s="86" t="s">
        <v>141</v>
      </c>
      <c r="G19" s="89" t="s">
        <v>143</v>
      </c>
      <c r="H19" s="92">
        <v>1</v>
      </c>
      <c r="I19" s="91" t="s">
        <v>22</v>
      </c>
      <c r="J19" s="83">
        <v>0.0024305555555555556</v>
      </c>
      <c r="K19" s="84">
        <f>K18+H18*J18</f>
        <v>0.5299768518518518</v>
      </c>
    </row>
    <row r="20" spans="2:11" s="13" customFormat="1" ht="15.75" customHeight="1" hidden="1">
      <c r="B20" s="102">
        <v>17</v>
      </c>
      <c r="C20" s="86"/>
      <c r="D20" s="227" t="s">
        <v>146</v>
      </c>
      <c r="E20" s="228"/>
      <c r="F20" s="86"/>
      <c r="G20" s="89"/>
      <c r="H20" s="92"/>
      <c r="I20" s="91"/>
      <c r="J20" s="83">
        <v>0</v>
      </c>
      <c r="K20" s="84"/>
    </row>
    <row r="21" spans="2:11" s="13" customFormat="1" ht="15.75" customHeight="1">
      <c r="B21" s="102">
        <v>17</v>
      </c>
      <c r="C21" s="86" t="s">
        <v>93</v>
      </c>
      <c r="D21" s="87" t="s">
        <v>136</v>
      </c>
      <c r="E21" s="91" t="s">
        <v>100</v>
      </c>
      <c r="F21" s="86" t="s">
        <v>141</v>
      </c>
      <c r="G21" s="89" t="s">
        <v>143</v>
      </c>
      <c r="H21" s="92">
        <v>5</v>
      </c>
      <c r="I21" s="91" t="s">
        <v>22</v>
      </c>
      <c r="J21" s="83">
        <v>0.0012731481481481483</v>
      </c>
      <c r="K21" s="84">
        <f>K19+H19*J19</f>
        <v>0.5324074074074074</v>
      </c>
    </row>
    <row r="22" spans="2:11" s="13" customFormat="1" ht="15.75" customHeight="1">
      <c r="B22" s="102">
        <v>18</v>
      </c>
      <c r="C22" s="86" t="s">
        <v>96</v>
      </c>
      <c r="D22" s="87" t="s">
        <v>137</v>
      </c>
      <c r="E22" s="91" t="s">
        <v>100</v>
      </c>
      <c r="F22" s="86" t="s">
        <v>141</v>
      </c>
      <c r="G22" s="89" t="s">
        <v>143</v>
      </c>
      <c r="H22" s="92">
        <v>4</v>
      </c>
      <c r="I22" s="91" t="s">
        <v>22</v>
      </c>
      <c r="J22" s="83">
        <v>0.0012731481481481483</v>
      </c>
      <c r="K22" s="84">
        <f aca="true" t="shared" si="0" ref="K22:K37">K21+H21*J21</f>
        <v>0.5387731481481481</v>
      </c>
    </row>
    <row r="23" spans="2:11" s="13" customFormat="1" ht="15.75" customHeight="1">
      <c r="B23" s="102">
        <v>19</v>
      </c>
      <c r="C23" s="86" t="s">
        <v>93</v>
      </c>
      <c r="D23" s="87" t="s">
        <v>102</v>
      </c>
      <c r="E23" s="91" t="s">
        <v>100</v>
      </c>
      <c r="F23" s="86" t="s">
        <v>141</v>
      </c>
      <c r="G23" s="89" t="s">
        <v>143</v>
      </c>
      <c r="H23" s="92">
        <v>2</v>
      </c>
      <c r="I23" s="91" t="s">
        <v>22</v>
      </c>
      <c r="J23" s="83">
        <v>0.0024305555555555556</v>
      </c>
      <c r="K23" s="84">
        <f t="shared" si="0"/>
        <v>0.5438657407407408</v>
      </c>
    </row>
    <row r="24" spans="2:11" s="13" customFormat="1" ht="15.75" customHeight="1">
      <c r="B24" s="102">
        <v>20</v>
      </c>
      <c r="C24" s="86" t="s">
        <v>96</v>
      </c>
      <c r="D24" s="87" t="s">
        <v>102</v>
      </c>
      <c r="E24" s="91" t="s">
        <v>100</v>
      </c>
      <c r="F24" s="86" t="s">
        <v>141</v>
      </c>
      <c r="G24" s="89" t="s">
        <v>143</v>
      </c>
      <c r="H24" s="92">
        <v>2</v>
      </c>
      <c r="I24" s="91" t="s">
        <v>22</v>
      </c>
      <c r="J24" s="83">
        <v>0.0024305555555555556</v>
      </c>
      <c r="K24" s="84">
        <f t="shared" si="0"/>
        <v>0.5487268518518519</v>
      </c>
    </row>
    <row r="25" spans="2:11" s="13" customFormat="1" ht="15.75" customHeight="1">
      <c r="B25" s="102">
        <v>21</v>
      </c>
      <c r="C25" s="86" t="s">
        <v>119</v>
      </c>
      <c r="D25" s="87" t="s">
        <v>98</v>
      </c>
      <c r="E25" s="91" t="s">
        <v>101</v>
      </c>
      <c r="F25" s="86" t="s">
        <v>141</v>
      </c>
      <c r="G25" s="89" t="s">
        <v>143</v>
      </c>
      <c r="H25" s="92">
        <v>6</v>
      </c>
      <c r="I25" s="91" t="s">
        <v>22</v>
      </c>
      <c r="J25" s="83">
        <v>0.0012731481481481483</v>
      </c>
      <c r="K25" s="84">
        <f t="shared" si="0"/>
        <v>0.553587962962963</v>
      </c>
    </row>
    <row r="26" spans="2:11" s="13" customFormat="1" ht="15.75" customHeight="1">
      <c r="B26" s="102">
        <v>22</v>
      </c>
      <c r="C26" s="86" t="s">
        <v>96</v>
      </c>
      <c r="D26" s="87" t="s">
        <v>98</v>
      </c>
      <c r="E26" s="91" t="s">
        <v>101</v>
      </c>
      <c r="F26" s="86" t="s">
        <v>141</v>
      </c>
      <c r="G26" s="89" t="s">
        <v>143</v>
      </c>
      <c r="H26" s="92">
        <v>7</v>
      </c>
      <c r="I26" s="91" t="s">
        <v>22</v>
      </c>
      <c r="J26" s="83">
        <v>0.0012731481481481483</v>
      </c>
      <c r="K26" s="84">
        <f t="shared" si="0"/>
        <v>0.5612268518518518</v>
      </c>
    </row>
    <row r="27" spans="2:11" s="13" customFormat="1" ht="15.75" customHeight="1">
      <c r="B27" s="102">
        <v>23</v>
      </c>
      <c r="C27" s="86" t="s">
        <v>93</v>
      </c>
      <c r="D27" s="87" t="s">
        <v>102</v>
      </c>
      <c r="E27" s="91" t="s">
        <v>101</v>
      </c>
      <c r="F27" s="86" t="s">
        <v>141</v>
      </c>
      <c r="G27" s="89" t="s">
        <v>143</v>
      </c>
      <c r="H27" s="92">
        <v>2</v>
      </c>
      <c r="I27" s="91" t="s">
        <v>22</v>
      </c>
      <c r="J27" s="83">
        <v>0.0024305555555555556</v>
      </c>
      <c r="K27" s="84">
        <f t="shared" si="0"/>
        <v>0.5701388888888889</v>
      </c>
    </row>
    <row r="28" spans="2:11" s="13" customFormat="1" ht="15.75" customHeight="1">
      <c r="B28" s="102">
        <v>24</v>
      </c>
      <c r="C28" s="86" t="s">
        <v>96</v>
      </c>
      <c r="D28" s="87" t="s">
        <v>102</v>
      </c>
      <c r="E28" s="91" t="s">
        <v>101</v>
      </c>
      <c r="F28" s="86" t="s">
        <v>141</v>
      </c>
      <c r="G28" s="89" t="s">
        <v>143</v>
      </c>
      <c r="H28" s="92">
        <v>1</v>
      </c>
      <c r="I28" s="91" t="s">
        <v>22</v>
      </c>
      <c r="J28" s="83">
        <v>0.0024305555555555556</v>
      </c>
      <c r="K28" s="84">
        <f t="shared" si="0"/>
        <v>0.575</v>
      </c>
    </row>
    <row r="29" spans="2:11" s="13" customFormat="1" ht="15.75" customHeight="1">
      <c r="B29" s="102">
        <v>25</v>
      </c>
      <c r="C29" s="86" t="s">
        <v>93</v>
      </c>
      <c r="D29" s="87" t="s">
        <v>118</v>
      </c>
      <c r="E29" s="91" t="s">
        <v>105</v>
      </c>
      <c r="F29" s="86" t="s">
        <v>141</v>
      </c>
      <c r="G29" s="89" t="s">
        <v>143</v>
      </c>
      <c r="H29" s="92">
        <v>3</v>
      </c>
      <c r="I29" s="91" t="s">
        <v>22</v>
      </c>
      <c r="J29" s="83">
        <v>0.004513888888888889</v>
      </c>
      <c r="K29" s="84">
        <f t="shared" si="0"/>
        <v>0.5774305555555556</v>
      </c>
    </row>
    <row r="30" spans="2:11" s="13" customFormat="1" ht="15.75" customHeight="1">
      <c r="B30" s="102">
        <v>26</v>
      </c>
      <c r="C30" s="86" t="s">
        <v>96</v>
      </c>
      <c r="D30" s="87" t="s">
        <v>94</v>
      </c>
      <c r="E30" s="91" t="s">
        <v>97</v>
      </c>
      <c r="F30" s="86" t="s">
        <v>141</v>
      </c>
      <c r="G30" s="89" t="s">
        <v>143</v>
      </c>
      <c r="H30" s="92">
        <v>3</v>
      </c>
      <c r="I30" s="91" t="s">
        <v>22</v>
      </c>
      <c r="J30" s="83">
        <v>0.004513888888888889</v>
      </c>
      <c r="K30" s="84">
        <f t="shared" si="0"/>
        <v>0.5909722222222222</v>
      </c>
    </row>
    <row r="31" spans="2:11" s="13" customFormat="1" ht="15.75" customHeight="1">
      <c r="B31" s="102">
        <v>27</v>
      </c>
      <c r="C31" s="86" t="s">
        <v>93</v>
      </c>
      <c r="D31" s="87" t="s">
        <v>94</v>
      </c>
      <c r="E31" s="91" t="s">
        <v>95</v>
      </c>
      <c r="F31" s="86" t="s">
        <v>141</v>
      </c>
      <c r="G31" s="89" t="s">
        <v>143</v>
      </c>
      <c r="H31" s="92">
        <v>1</v>
      </c>
      <c r="I31" s="91" t="s">
        <v>22</v>
      </c>
      <c r="J31" s="83">
        <v>0.004513888888888889</v>
      </c>
      <c r="K31" s="84">
        <f t="shared" si="0"/>
        <v>0.6045138888888889</v>
      </c>
    </row>
    <row r="32" spans="2:11" s="13" customFormat="1" ht="15.75" customHeight="1">
      <c r="B32" s="102">
        <v>28</v>
      </c>
      <c r="C32" s="86" t="s">
        <v>96</v>
      </c>
      <c r="D32" s="87" t="s">
        <v>138</v>
      </c>
      <c r="E32" s="91" t="s">
        <v>95</v>
      </c>
      <c r="F32" s="86" t="s">
        <v>141</v>
      </c>
      <c r="G32" s="89" t="s">
        <v>143</v>
      </c>
      <c r="H32" s="92">
        <v>2</v>
      </c>
      <c r="I32" s="91" t="s">
        <v>22</v>
      </c>
      <c r="J32" s="83">
        <v>0.004513888888888889</v>
      </c>
      <c r="K32" s="84">
        <f t="shared" si="0"/>
        <v>0.6090277777777778</v>
      </c>
    </row>
    <row r="33" spans="2:11" s="13" customFormat="1" ht="15.75" customHeight="1">
      <c r="B33" s="102"/>
      <c r="C33" s="86"/>
      <c r="D33" s="87"/>
      <c r="E33" s="162" t="s">
        <v>186</v>
      </c>
      <c r="F33" s="86"/>
      <c r="G33" s="89"/>
      <c r="H33" s="92"/>
      <c r="I33" s="91"/>
      <c r="J33" s="83">
        <v>0.006944444444444444</v>
      </c>
      <c r="K33" s="84"/>
    </row>
    <row r="34" spans="2:11" s="13" customFormat="1" ht="15.75" customHeight="1">
      <c r="B34" s="102">
        <v>29</v>
      </c>
      <c r="C34" s="86" t="s">
        <v>93</v>
      </c>
      <c r="D34" s="87" t="s">
        <v>139</v>
      </c>
      <c r="E34" s="91" t="s">
        <v>97</v>
      </c>
      <c r="F34" s="86" t="s">
        <v>141</v>
      </c>
      <c r="G34" s="89" t="s">
        <v>143</v>
      </c>
      <c r="H34" s="92">
        <v>9</v>
      </c>
      <c r="I34" s="91" t="s">
        <v>22</v>
      </c>
      <c r="J34" s="83">
        <v>0.0016203703703703703</v>
      </c>
      <c r="K34" s="84">
        <f>K32+H32*J32+J33</f>
        <v>0.625</v>
      </c>
    </row>
    <row r="35" spans="2:11" s="13" customFormat="1" ht="15.75" customHeight="1">
      <c r="B35" s="102">
        <v>30</v>
      </c>
      <c r="C35" s="86" t="s">
        <v>96</v>
      </c>
      <c r="D35" s="87" t="s">
        <v>140</v>
      </c>
      <c r="E35" s="91" t="s">
        <v>97</v>
      </c>
      <c r="F35" s="86" t="s">
        <v>141</v>
      </c>
      <c r="G35" s="89" t="s">
        <v>143</v>
      </c>
      <c r="H35" s="92">
        <v>9</v>
      </c>
      <c r="I35" s="91" t="s">
        <v>22</v>
      </c>
      <c r="J35" s="83">
        <v>0.0016203703703703703</v>
      </c>
      <c r="K35" s="84">
        <f t="shared" si="0"/>
        <v>0.6395833333333333</v>
      </c>
    </row>
    <row r="36" spans="2:12" s="13" customFormat="1" ht="15.75" customHeight="1">
      <c r="B36" s="102">
        <v>31</v>
      </c>
      <c r="C36" s="86" t="s">
        <v>93</v>
      </c>
      <c r="D36" s="87" t="s">
        <v>139</v>
      </c>
      <c r="E36" s="91" t="s">
        <v>99</v>
      </c>
      <c r="F36" s="86" t="s">
        <v>141</v>
      </c>
      <c r="G36" s="89" t="s">
        <v>143</v>
      </c>
      <c r="H36" s="92">
        <v>4</v>
      </c>
      <c r="I36" s="91" t="s">
        <v>22</v>
      </c>
      <c r="J36" s="83">
        <v>0.001736111111111111</v>
      </c>
      <c r="K36" s="84">
        <f t="shared" si="0"/>
        <v>0.6541666666666666</v>
      </c>
      <c r="L36" s="235"/>
    </row>
    <row r="37" spans="2:12" s="13" customFormat="1" ht="15.75" customHeight="1">
      <c r="B37" s="102">
        <v>32</v>
      </c>
      <c r="C37" s="86" t="s">
        <v>96</v>
      </c>
      <c r="D37" s="87" t="s">
        <v>140</v>
      </c>
      <c r="E37" s="91" t="s">
        <v>99</v>
      </c>
      <c r="F37" s="86" t="s">
        <v>141</v>
      </c>
      <c r="G37" s="89" t="s">
        <v>143</v>
      </c>
      <c r="H37" s="92">
        <v>3</v>
      </c>
      <c r="I37" s="91" t="s">
        <v>22</v>
      </c>
      <c r="J37" s="83">
        <v>0.001736111111111111</v>
      </c>
      <c r="K37" s="84">
        <f t="shared" si="0"/>
        <v>0.661111111111111</v>
      </c>
      <c r="L37" s="235"/>
    </row>
    <row r="38" spans="2:11" s="13" customFormat="1" ht="15.75" customHeight="1" hidden="1">
      <c r="B38" s="102">
        <v>34</v>
      </c>
      <c r="C38" s="86"/>
      <c r="D38" s="227" t="s">
        <v>145</v>
      </c>
      <c r="E38" s="228"/>
      <c r="F38" s="86"/>
      <c r="G38" s="92"/>
      <c r="H38" s="92"/>
      <c r="I38" s="91"/>
      <c r="J38" s="83">
        <v>0</v>
      </c>
      <c r="K38" s="84"/>
    </row>
    <row r="39" spans="2:11" s="13" customFormat="1" ht="15.75" customHeight="1">
      <c r="B39" s="102">
        <v>33</v>
      </c>
      <c r="C39" s="86" t="s">
        <v>93</v>
      </c>
      <c r="D39" s="87" t="s">
        <v>139</v>
      </c>
      <c r="E39" s="91" t="s">
        <v>100</v>
      </c>
      <c r="F39" s="91" t="s">
        <v>141</v>
      </c>
      <c r="G39" s="89" t="s">
        <v>143</v>
      </c>
      <c r="H39" s="92">
        <v>3</v>
      </c>
      <c r="I39" s="91" t="s">
        <v>22</v>
      </c>
      <c r="J39" s="83">
        <v>0.001736111111111111</v>
      </c>
      <c r="K39" s="84">
        <f>K37+H37*J37+J38</f>
        <v>0.6663194444444444</v>
      </c>
    </row>
    <row r="40" spans="2:11" ht="15.75" customHeight="1">
      <c r="B40" s="102">
        <v>34</v>
      </c>
      <c r="C40" s="93" t="s">
        <v>96</v>
      </c>
      <c r="D40" s="87" t="s">
        <v>140</v>
      </c>
      <c r="E40" s="91" t="s">
        <v>100</v>
      </c>
      <c r="F40" s="94" t="s">
        <v>141</v>
      </c>
      <c r="G40" s="89" t="s">
        <v>143</v>
      </c>
      <c r="H40" s="95">
        <v>4</v>
      </c>
      <c r="I40" s="94" t="s">
        <v>22</v>
      </c>
      <c r="J40" s="96">
        <v>0.001736111111111111</v>
      </c>
      <c r="K40" s="97">
        <f>K39+H39*J39</f>
        <v>0.6715277777777777</v>
      </c>
    </row>
    <row r="41" spans="2:11" ht="15.75" customHeight="1">
      <c r="B41" s="102">
        <v>35</v>
      </c>
      <c r="C41" s="86" t="s">
        <v>93</v>
      </c>
      <c r="D41" s="98" t="s">
        <v>139</v>
      </c>
      <c r="E41" s="99" t="s">
        <v>101</v>
      </c>
      <c r="F41" s="91" t="s">
        <v>141</v>
      </c>
      <c r="G41" s="89" t="s">
        <v>143</v>
      </c>
      <c r="H41" s="101">
        <v>4</v>
      </c>
      <c r="I41" s="99" t="s">
        <v>22</v>
      </c>
      <c r="J41" s="100">
        <v>0.001736111111111111</v>
      </c>
      <c r="K41" s="84">
        <f>K40+H40*J40</f>
        <v>0.6784722222222221</v>
      </c>
    </row>
    <row r="42" spans="2:11" ht="15.75" customHeight="1">
      <c r="B42" s="102">
        <v>36</v>
      </c>
      <c r="C42" s="86" t="s">
        <v>96</v>
      </c>
      <c r="D42" s="87" t="s">
        <v>140</v>
      </c>
      <c r="E42" s="91" t="s">
        <v>101</v>
      </c>
      <c r="F42" s="91" t="s">
        <v>141</v>
      </c>
      <c r="G42" s="89" t="s">
        <v>143</v>
      </c>
      <c r="H42" s="92">
        <v>4</v>
      </c>
      <c r="I42" s="91" t="s">
        <v>22</v>
      </c>
      <c r="J42" s="100">
        <v>0.001736111111111111</v>
      </c>
      <c r="K42" s="84">
        <f>K41+H41*J41</f>
        <v>0.6854166666666666</v>
      </c>
    </row>
    <row r="43" spans="2:11" ht="15.75" customHeight="1" hidden="1">
      <c r="B43" s="102">
        <v>39</v>
      </c>
      <c r="C43" s="86"/>
      <c r="D43" s="229" t="s">
        <v>145</v>
      </c>
      <c r="E43" s="230"/>
      <c r="F43" s="86"/>
      <c r="G43" s="89" t="s">
        <v>104</v>
      </c>
      <c r="H43" s="92"/>
      <c r="I43" s="91"/>
      <c r="J43" s="100">
        <v>0</v>
      </c>
      <c r="K43" s="84"/>
    </row>
    <row r="44" spans="2:11" ht="15.75" customHeight="1">
      <c r="B44" s="102">
        <v>37</v>
      </c>
      <c r="C44" s="86" t="s">
        <v>96</v>
      </c>
      <c r="D44" s="153" t="s">
        <v>177</v>
      </c>
      <c r="E44" s="91" t="s">
        <v>107</v>
      </c>
      <c r="F44" s="91" t="s">
        <v>141</v>
      </c>
      <c r="G44" s="89" t="s">
        <v>143</v>
      </c>
      <c r="H44" s="92">
        <v>1</v>
      </c>
      <c r="I44" s="91" t="s">
        <v>22</v>
      </c>
      <c r="J44" s="100">
        <v>0.001736111111111111</v>
      </c>
      <c r="K44" s="84">
        <f>K42+H42*J42+J43</f>
        <v>0.692361111111111</v>
      </c>
    </row>
    <row r="45" spans="2:11" ht="15.75" customHeight="1">
      <c r="B45" s="158">
        <v>38</v>
      </c>
      <c r="C45" s="86" t="s">
        <v>93</v>
      </c>
      <c r="D45" s="153" t="s">
        <v>185</v>
      </c>
      <c r="E45" s="91" t="s">
        <v>107</v>
      </c>
      <c r="F45" s="91" t="s">
        <v>141</v>
      </c>
      <c r="G45" s="89" t="s">
        <v>143</v>
      </c>
      <c r="H45" s="159">
        <v>1</v>
      </c>
      <c r="I45" s="91" t="s">
        <v>22</v>
      </c>
      <c r="J45" s="100"/>
      <c r="K45" s="160"/>
    </row>
    <row r="46" spans="2:11" ht="15.75" customHeight="1">
      <c r="B46" s="6"/>
      <c r="C46" s="23"/>
      <c r="D46" s="240" t="s">
        <v>144</v>
      </c>
      <c r="E46" s="241"/>
      <c r="F46" s="23"/>
      <c r="G46" s="23"/>
      <c r="H46" s="26"/>
      <c r="I46" s="26"/>
      <c r="J46" s="100">
        <v>0.02152777777777778</v>
      </c>
      <c r="K46" s="85">
        <f>K44+H44*J44</f>
        <v>0.6940972222222221</v>
      </c>
    </row>
    <row r="47" spans="2:11" ht="15.75" customHeight="1">
      <c r="B47" s="6"/>
      <c r="C47" s="23"/>
      <c r="D47" s="234" t="s">
        <v>179</v>
      </c>
      <c r="E47" s="233"/>
      <c r="F47" s="23"/>
      <c r="G47" s="23"/>
      <c r="H47" s="23"/>
      <c r="I47" s="23"/>
      <c r="J47" s="23"/>
      <c r="K47" s="85">
        <f>K46+J46</f>
        <v>0.715625</v>
      </c>
    </row>
  </sheetData>
  <sheetProtection/>
  <mergeCells count="11">
    <mergeCell ref="L5:L6"/>
    <mergeCell ref="D38:E38"/>
    <mergeCell ref="D43:E43"/>
    <mergeCell ref="H2:I2"/>
    <mergeCell ref="C2:E2"/>
    <mergeCell ref="D47:E47"/>
    <mergeCell ref="L36:L37"/>
    <mergeCell ref="L13:L14"/>
    <mergeCell ref="L3:L4"/>
    <mergeCell ref="D46:E46"/>
    <mergeCell ref="D20:E20"/>
  </mergeCells>
  <printOptions/>
  <pageMargins left="0.7874015748031497"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6"/>
  <sheetViews>
    <sheetView zoomScale="75" zoomScaleNormal="75" zoomScalePageLayoutView="0" workbookViewId="0" topLeftCell="A3">
      <selection activeCell="U11" sqref="U11"/>
    </sheetView>
  </sheetViews>
  <sheetFormatPr defaultColWidth="9.00390625" defaultRowHeight="13.5"/>
  <cols>
    <col min="1" max="1" width="4.375" style="9" customWidth="1"/>
    <col min="2" max="2" width="15.00390625" style="10" customWidth="1"/>
    <col min="3" max="3" width="8.75390625" style="10" customWidth="1"/>
    <col min="4" max="4" width="8.75390625" style="19" customWidth="1"/>
    <col min="5" max="5" width="10.00390625" style="10" customWidth="1"/>
    <col min="6" max="8" width="8.75390625" style="10" customWidth="1"/>
    <col min="9" max="9" width="8.625" style="10" customWidth="1"/>
    <col min="10" max="11" width="8.875" style="10" customWidth="1"/>
    <col min="12" max="12" width="9.00390625" style="10" customWidth="1"/>
    <col min="13" max="16384" width="9.00390625" style="10" customWidth="1"/>
  </cols>
  <sheetData>
    <row r="1" spans="1:12" ht="22.5" customHeight="1">
      <c r="A1" s="242" t="s">
        <v>180</v>
      </c>
      <c r="B1" s="243"/>
      <c r="C1" s="243"/>
      <c r="D1" s="243"/>
      <c r="E1" s="243"/>
      <c r="F1" s="243"/>
      <c r="G1" s="243"/>
      <c r="H1" s="243"/>
      <c r="I1" s="243"/>
      <c r="J1" s="243"/>
      <c r="K1" s="243"/>
      <c r="L1" s="244"/>
    </row>
    <row r="2" spans="1:12" ht="20.25" customHeight="1">
      <c r="A2" s="17" t="s">
        <v>76</v>
      </c>
      <c r="B2" s="17" t="s">
        <v>58</v>
      </c>
      <c r="C2" s="73" t="s">
        <v>77</v>
      </c>
      <c r="D2" s="74" t="s">
        <v>78</v>
      </c>
      <c r="E2" s="75" t="s">
        <v>79</v>
      </c>
      <c r="F2" s="76" t="s">
        <v>80</v>
      </c>
      <c r="G2" s="76" t="s">
        <v>81</v>
      </c>
      <c r="H2" s="76" t="s">
        <v>82</v>
      </c>
      <c r="I2" s="75" t="s">
        <v>174</v>
      </c>
      <c r="J2" s="75" t="s">
        <v>83</v>
      </c>
      <c r="K2" s="75" t="s">
        <v>175</v>
      </c>
      <c r="L2" s="17" t="s">
        <v>84</v>
      </c>
    </row>
    <row r="3" spans="1:13" ht="20.25" customHeight="1">
      <c r="A3" s="218">
        <v>1</v>
      </c>
      <c r="B3" s="218" t="s">
        <v>130</v>
      </c>
      <c r="C3" s="219">
        <v>2</v>
      </c>
      <c r="D3" s="220">
        <v>5</v>
      </c>
      <c r="E3" s="219">
        <f>C3+D3</f>
        <v>7</v>
      </c>
      <c r="F3" s="219">
        <v>4</v>
      </c>
      <c r="G3" s="219">
        <v>10</v>
      </c>
      <c r="H3" s="219">
        <f>F3+G3</f>
        <v>14</v>
      </c>
      <c r="I3" s="219">
        <v>0</v>
      </c>
      <c r="J3" s="219">
        <v>0</v>
      </c>
      <c r="K3" s="219">
        <v>0</v>
      </c>
      <c r="L3" s="219">
        <v>7</v>
      </c>
      <c r="M3" s="78"/>
    </row>
    <row r="4" spans="1:13" ht="20.25" customHeight="1">
      <c r="A4" s="218">
        <v>2</v>
      </c>
      <c r="B4" s="218" t="s">
        <v>122</v>
      </c>
      <c r="C4" s="219">
        <v>6</v>
      </c>
      <c r="D4" s="220">
        <v>3</v>
      </c>
      <c r="E4" s="219">
        <f aca="true" t="shared" si="0" ref="E4:E10">C4+D4</f>
        <v>9</v>
      </c>
      <c r="F4" s="219">
        <v>18</v>
      </c>
      <c r="G4" s="219">
        <v>9</v>
      </c>
      <c r="H4" s="219">
        <f aca="true" t="shared" si="1" ref="H4:H10">F4+G4</f>
        <v>27</v>
      </c>
      <c r="I4" s="219">
        <v>0</v>
      </c>
      <c r="J4" s="219">
        <v>0</v>
      </c>
      <c r="K4" s="219">
        <v>0</v>
      </c>
      <c r="L4" s="219">
        <v>9</v>
      </c>
      <c r="M4" s="78"/>
    </row>
    <row r="5" spans="1:13" ht="20.25" customHeight="1">
      <c r="A5" s="218">
        <v>3</v>
      </c>
      <c r="B5" s="221" t="s">
        <v>109</v>
      </c>
      <c r="C5" s="219">
        <v>19</v>
      </c>
      <c r="D5" s="220">
        <v>21</v>
      </c>
      <c r="E5" s="219">
        <f t="shared" si="0"/>
        <v>40</v>
      </c>
      <c r="F5" s="219">
        <v>47</v>
      </c>
      <c r="G5" s="219">
        <v>59</v>
      </c>
      <c r="H5" s="219">
        <f t="shared" si="1"/>
        <v>106</v>
      </c>
      <c r="I5" s="219">
        <v>0</v>
      </c>
      <c r="J5" s="219">
        <v>0</v>
      </c>
      <c r="K5" s="219">
        <v>0</v>
      </c>
      <c r="L5" s="219">
        <v>14</v>
      </c>
      <c r="M5" s="78"/>
    </row>
    <row r="6" spans="1:13" ht="20.25" customHeight="1">
      <c r="A6" s="218">
        <v>4</v>
      </c>
      <c r="B6" s="218" t="s">
        <v>110</v>
      </c>
      <c r="C6" s="219">
        <v>4</v>
      </c>
      <c r="D6" s="220">
        <v>1</v>
      </c>
      <c r="E6" s="219">
        <f t="shared" si="0"/>
        <v>5</v>
      </c>
      <c r="F6" s="219">
        <v>9</v>
      </c>
      <c r="G6" s="219">
        <v>2</v>
      </c>
      <c r="H6" s="219">
        <f t="shared" si="1"/>
        <v>11</v>
      </c>
      <c r="I6" s="219">
        <v>0</v>
      </c>
      <c r="J6" s="219">
        <v>0</v>
      </c>
      <c r="K6" s="219">
        <v>0</v>
      </c>
      <c r="L6" s="219">
        <v>6</v>
      </c>
      <c r="M6" s="78"/>
    </row>
    <row r="7" spans="1:13" ht="20.25" customHeight="1">
      <c r="A7" s="218">
        <v>5</v>
      </c>
      <c r="B7" s="218" t="s">
        <v>88</v>
      </c>
      <c r="C7" s="219">
        <v>8</v>
      </c>
      <c r="D7" s="220">
        <v>6</v>
      </c>
      <c r="E7" s="219">
        <f t="shared" si="0"/>
        <v>14</v>
      </c>
      <c r="F7" s="219">
        <v>16</v>
      </c>
      <c r="G7" s="219">
        <v>15</v>
      </c>
      <c r="H7" s="219">
        <f t="shared" si="1"/>
        <v>31</v>
      </c>
      <c r="I7" s="219">
        <v>0</v>
      </c>
      <c r="J7" s="219">
        <v>0</v>
      </c>
      <c r="K7" s="219">
        <v>0</v>
      </c>
      <c r="L7" s="219">
        <v>9</v>
      </c>
      <c r="M7" s="78"/>
    </row>
    <row r="8" spans="1:13" ht="20.25" customHeight="1">
      <c r="A8" s="218">
        <v>6</v>
      </c>
      <c r="B8" s="218" t="s">
        <v>46</v>
      </c>
      <c r="C8" s="219">
        <v>8</v>
      </c>
      <c r="D8" s="220">
        <v>8</v>
      </c>
      <c r="E8" s="219">
        <f t="shared" si="0"/>
        <v>16</v>
      </c>
      <c r="F8" s="219">
        <v>22</v>
      </c>
      <c r="G8" s="219">
        <v>21</v>
      </c>
      <c r="H8" s="219">
        <f t="shared" si="1"/>
        <v>43</v>
      </c>
      <c r="I8" s="219">
        <v>0</v>
      </c>
      <c r="J8" s="219">
        <v>0</v>
      </c>
      <c r="K8" s="219">
        <v>0</v>
      </c>
      <c r="L8" s="219">
        <v>14</v>
      </c>
      <c r="M8" s="78"/>
    </row>
    <row r="9" spans="1:13" ht="20.25" customHeight="1">
      <c r="A9" s="218">
        <v>7</v>
      </c>
      <c r="B9" s="218" t="s">
        <v>73</v>
      </c>
      <c r="C9" s="219">
        <v>6</v>
      </c>
      <c r="D9" s="220">
        <v>5</v>
      </c>
      <c r="E9" s="219">
        <f t="shared" si="0"/>
        <v>11</v>
      </c>
      <c r="F9" s="219">
        <v>16</v>
      </c>
      <c r="G9" s="219">
        <v>12</v>
      </c>
      <c r="H9" s="219">
        <f t="shared" si="1"/>
        <v>28</v>
      </c>
      <c r="I9" s="219">
        <v>0</v>
      </c>
      <c r="J9" s="219">
        <v>0</v>
      </c>
      <c r="K9" s="219">
        <v>0</v>
      </c>
      <c r="L9" s="219">
        <v>11</v>
      </c>
      <c r="M9" s="78"/>
    </row>
    <row r="10" spans="1:13" ht="20.25" customHeight="1">
      <c r="A10" s="218">
        <v>8</v>
      </c>
      <c r="B10" s="218" t="s">
        <v>181</v>
      </c>
      <c r="C10" s="219">
        <v>2</v>
      </c>
      <c r="D10" s="220">
        <v>1</v>
      </c>
      <c r="E10" s="219">
        <f t="shared" si="0"/>
        <v>3</v>
      </c>
      <c r="F10" s="219">
        <v>4</v>
      </c>
      <c r="G10" s="219">
        <v>2</v>
      </c>
      <c r="H10" s="219">
        <f t="shared" si="1"/>
        <v>6</v>
      </c>
      <c r="I10" s="219">
        <v>0</v>
      </c>
      <c r="J10" s="219">
        <v>0</v>
      </c>
      <c r="K10" s="219">
        <v>0</v>
      </c>
      <c r="L10" s="219">
        <v>1</v>
      </c>
      <c r="M10" s="78"/>
    </row>
    <row r="11" spans="1:13" ht="20.25" customHeight="1">
      <c r="A11" s="218">
        <v>9</v>
      </c>
      <c r="B11" s="218" t="s">
        <v>86</v>
      </c>
      <c r="C11" s="219">
        <v>26</v>
      </c>
      <c r="D11" s="220">
        <v>13</v>
      </c>
      <c r="E11" s="219">
        <f aca="true" t="shared" si="2" ref="E11:E27">C11+D11</f>
        <v>39</v>
      </c>
      <c r="F11" s="219">
        <v>55</v>
      </c>
      <c r="G11" s="219">
        <v>27</v>
      </c>
      <c r="H11" s="219">
        <f aca="true" t="shared" si="3" ref="H11:H27">F11+G11</f>
        <v>82</v>
      </c>
      <c r="I11" s="219">
        <v>3</v>
      </c>
      <c r="J11" s="219">
        <v>1</v>
      </c>
      <c r="K11" s="219">
        <v>4</v>
      </c>
      <c r="L11" s="219">
        <v>35</v>
      </c>
      <c r="M11" s="78"/>
    </row>
    <row r="12" spans="1:13" ht="20.25" customHeight="1">
      <c r="A12" s="218">
        <v>10</v>
      </c>
      <c r="B12" s="218" t="s">
        <v>87</v>
      </c>
      <c r="C12" s="219">
        <v>18</v>
      </c>
      <c r="D12" s="220">
        <v>17</v>
      </c>
      <c r="E12" s="219">
        <f t="shared" si="2"/>
        <v>35</v>
      </c>
      <c r="F12" s="219">
        <v>41</v>
      </c>
      <c r="G12" s="219">
        <v>40</v>
      </c>
      <c r="H12" s="219">
        <f t="shared" si="3"/>
        <v>81</v>
      </c>
      <c r="I12" s="219">
        <v>2</v>
      </c>
      <c r="J12" s="219">
        <v>0</v>
      </c>
      <c r="K12" s="219">
        <v>2</v>
      </c>
      <c r="L12" s="219">
        <v>31</v>
      </c>
      <c r="M12" s="78"/>
    </row>
    <row r="13" spans="1:13" ht="20.25" customHeight="1">
      <c r="A13" s="218">
        <v>11</v>
      </c>
      <c r="B13" s="218" t="s">
        <v>85</v>
      </c>
      <c r="C13" s="219">
        <v>12</v>
      </c>
      <c r="D13" s="220">
        <v>15</v>
      </c>
      <c r="E13" s="219">
        <f t="shared" si="2"/>
        <v>27</v>
      </c>
      <c r="F13" s="219">
        <v>24</v>
      </c>
      <c r="G13" s="219">
        <v>39</v>
      </c>
      <c r="H13" s="219">
        <f t="shared" si="3"/>
        <v>63</v>
      </c>
      <c r="I13" s="219">
        <v>0</v>
      </c>
      <c r="J13" s="219">
        <v>0</v>
      </c>
      <c r="K13" s="219">
        <v>0</v>
      </c>
      <c r="L13" s="219">
        <v>7</v>
      </c>
      <c r="M13" s="78"/>
    </row>
    <row r="14" spans="1:13" ht="20.25" customHeight="1">
      <c r="A14" s="218">
        <v>12</v>
      </c>
      <c r="B14" s="218" t="s">
        <v>74</v>
      </c>
      <c r="C14" s="219">
        <v>11</v>
      </c>
      <c r="D14" s="220">
        <v>10</v>
      </c>
      <c r="E14" s="219">
        <f t="shared" si="2"/>
        <v>21</v>
      </c>
      <c r="F14" s="219">
        <v>19</v>
      </c>
      <c r="G14" s="219">
        <v>21</v>
      </c>
      <c r="H14" s="219">
        <f t="shared" si="3"/>
        <v>40</v>
      </c>
      <c r="I14" s="219">
        <v>0</v>
      </c>
      <c r="J14" s="219">
        <v>1</v>
      </c>
      <c r="K14" s="219">
        <v>1</v>
      </c>
      <c r="L14" s="219">
        <v>8</v>
      </c>
      <c r="M14" s="78"/>
    </row>
    <row r="15" spans="1:13" ht="20.25" customHeight="1">
      <c r="A15" s="218">
        <v>13</v>
      </c>
      <c r="B15" s="218" t="s">
        <v>53</v>
      </c>
      <c r="C15" s="219">
        <v>15</v>
      </c>
      <c r="D15" s="220">
        <v>5</v>
      </c>
      <c r="E15" s="219">
        <f t="shared" si="2"/>
        <v>20</v>
      </c>
      <c r="F15" s="219">
        <v>28</v>
      </c>
      <c r="G15" s="219">
        <v>9</v>
      </c>
      <c r="H15" s="219">
        <f t="shared" si="3"/>
        <v>37</v>
      </c>
      <c r="I15" s="219">
        <v>0</v>
      </c>
      <c r="J15" s="219">
        <v>0</v>
      </c>
      <c r="K15" s="219">
        <v>0</v>
      </c>
      <c r="L15" s="219">
        <v>15</v>
      </c>
      <c r="M15" s="78"/>
    </row>
    <row r="16" spans="1:13" ht="20.25" customHeight="1">
      <c r="A16" s="218">
        <v>14</v>
      </c>
      <c r="B16" s="218" t="s">
        <v>126</v>
      </c>
      <c r="C16" s="219">
        <v>19</v>
      </c>
      <c r="D16" s="220">
        <v>19</v>
      </c>
      <c r="E16" s="219">
        <f t="shared" si="2"/>
        <v>38</v>
      </c>
      <c r="F16" s="219">
        <v>48</v>
      </c>
      <c r="G16" s="219">
        <v>52</v>
      </c>
      <c r="H16" s="219">
        <f t="shared" si="3"/>
        <v>100</v>
      </c>
      <c r="I16" s="219">
        <v>1</v>
      </c>
      <c r="J16" s="219">
        <v>0</v>
      </c>
      <c r="K16" s="219">
        <v>1</v>
      </c>
      <c r="L16" s="219">
        <v>28</v>
      </c>
      <c r="M16" s="78"/>
    </row>
    <row r="17" spans="1:13" ht="20.25" customHeight="1">
      <c r="A17" s="218">
        <v>15</v>
      </c>
      <c r="B17" s="218" t="s">
        <v>125</v>
      </c>
      <c r="C17" s="219">
        <v>13</v>
      </c>
      <c r="D17" s="220">
        <v>16</v>
      </c>
      <c r="E17" s="219">
        <f>C17+D17</f>
        <v>29</v>
      </c>
      <c r="F17" s="219">
        <v>30</v>
      </c>
      <c r="G17" s="219">
        <v>39</v>
      </c>
      <c r="H17" s="219">
        <f>F17+G17</f>
        <v>69</v>
      </c>
      <c r="I17" s="219">
        <v>0</v>
      </c>
      <c r="J17" s="219">
        <v>0</v>
      </c>
      <c r="K17" s="219">
        <v>0</v>
      </c>
      <c r="L17" s="219">
        <v>24</v>
      </c>
      <c r="M17" s="78"/>
    </row>
    <row r="18" spans="1:13" ht="20.25" customHeight="1">
      <c r="A18" s="218">
        <v>16</v>
      </c>
      <c r="B18" s="218" t="s">
        <v>128</v>
      </c>
      <c r="C18" s="219">
        <v>1</v>
      </c>
      <c r="D18" s="220">
        <v>2</v>
      </c>
      <c r="E18" s="219">
        <f>C18+D18</f>
        <v>3</v>
      </c>
      <c r="F18" s="219">
        <v>2</v>
      </c>
      <c r="G18" s="219">
        <v>5</v>
      </c>
      <c r="H18" s="219">
        <f>F18+G18</f>
        <v>7</v>
      </c>
      <c r="I18" s="219">
        <v>0</v>
      </c>
      <c r="J18" s="219">
        <v>0</v>
      </c>
      <c r="K18" s="219">
        <v>0</v>
      </c>
      <c r="L18" s="219">
        <v>2</v>
      </c>
      <c r="M18" s="78"/>
    </row>
    <row r="19" spans="1:13" ht="20.25" customHeight="1">
      <c r="A19" s="218">
        <v>17</v>
      </c>
      <c r="B19" s="218" t="s">
        <v>129</v>
      </c>
      <c r="C19" s="219">
        <v>9</v>
      </c>
      <c r="D19" s="220">
        <v>3</v>
      </c>
      <c r="E19" s="219">
        <f>C19+D19</f>
        <v>12</v>
      </c>
      <c r="F19" s="219">
        <v>22</v>
      </c>
      <c r="G19" s="219">
        <v>6</v>
      </c>
      <c r="H19" s="219">
        <f>F19+G19</f>
        <v>28</v>
      </c>
      <c r="I19" s="219">
        <v>0</v>
      </c>
      <c r="J19" s="219">
        <v>0</v>
      </c>
      <c r="K19" s="219">
        <v>0</v>
      </c>
      <c r="L19" s="219">
        <v>4</v>
      </c>
      <c r="M19" s="78"/>
    </row>
    <row r="20" spans="1:13" ht="20.25" customHeight="1">
      <c r="A20" s="218">
        <v>18</v>
      </c>
      <c r="B20" s="218" t="s">
        <v>123</v>
      </c>
      <c r="C20" s="219">
        <v>7</v>
      </c>
      <c r="D20" s="220">
        <v>7</v>
      </c>
      <c r="E20" s="219">
        <f t="shared" si="2"/>
        <v>14</v>
      </c>
      <c r="F20" s="219">
        <v>21</v>
      </c>
      <c r="G20" s="219">
        <v>21</v>
      </c>
      <c r="H20" s="219">
        <f t="shared" si="3"/>
        <v>42</v>
      </c>
      <c r="I20" s="219">
        <v>0</v>
      </c>
      <c r="J20" s="219">
        <v>0</v>
      </c>
      <c r="K20" s="219">
        <v>0</v>
      </c>
      <c r="L20" s="219">
        <v>12</v>
      </c>
      <c r="M20" s="78"/>
    </row>
    <row r="21" spans="1:13" ht="20.25" customHeight="1">
      <c r="A21" s="218">
        <v>19</v>
      </c>
      <c r="B21" s="218" t="s">
        <v>132</v>
      </c>
      <c r="C21" s="219">
        <v>4</v>
      </c>
      <c r="D21" s="220">
        <v>15</v>
      </c>
      <c r="E21" s="219">
        <f t="shared" si="2"/>
        <v>19</v>
      </c>
      <c r="F21" s="219">
        <v>11</v>
      </c>
      <c r="G21" s="219">
        <v>36</v>
      </c>
      <c r="H21" s="219">
        <f t="shared" si="3"/>
        <v>47</v>
      </c>
      <c r="I21" s="219">
        <v>0</v>
      </c>
      <c r="J21" s="219">
        <v>1</v>
      </c>
      <c r="K21" s="219">
        <v>1</v>
      </c>
      <c r="L21" s="219">
        <v>10</v>
      </c>
      <c r="M21" s="78"/>
    </row>
    <row r="22" spans="1:13" ht="20.25" customHeight="1">
      <c r="A22" s="218">
        <v>20</v>
      </c>
      <c r="B22" s="218" t="s">
        <v>183</v>
      </c>
      <c r="C22" s="219">
        <v>6</v>
      </c>
      <c r="D22" s="220">
        <v>4</v>
      </c>
      <c r="E22" s="219">
        <f t="shared" si="2"/>
        <v>10</v>
      </c>
      <c r="F22" s="219">
        <v>12</v>
      </c>
      <c r="G22" s="219">
        <v>7</v>
      </c>
      <c r="H22" s="219">
        <f t="shared" si="3"/>
        <v>19</v>
      </c>
      <c r="I22" s="219">
        <v>0</v>
      </c>
      <c r="J22" s="219">
        <v>0</v>
      </c>
      <c r="K22" s="219">
        <v>0</v>
      </c>
      <c r="L22" s="219">
        <v>6</v>
      </c>
      <c r="M22" s="78"/>
    </row>
    <row r="23" spans="1:13" ht="20.25" customHeight="1">
      <c r="A23" s="218">
        <v>21</v>
      </c>
      <c r="B23" s="218" t="s">
        <v>56</v>
      </c>
      <c r="C23" s="219">
        <v>19</v>
      </c>
      <c r="D23" s="220">
        <v>21</v>
      </c>
      <c r="E23" s="219">
        <f t="shared" si="2"/>
        <v>40</v>
      </c>
      <c r="F23" s="219">
        <v>45</v>
      </c>
      <c r="G23" s="219">
        <v>52</v>
      </c>
      <c r="H23" s="219">
        <f t="shared" si="3"/>
        <v>97</v>
      </c>
      <c r="I23" s="219">
        <v>0</v>
      </c>
      <c r="J23" s="219">
        <v>0</v>
      </c>
      <c r="K23" s="219">
        <v>0</v>
      </c>
      <c r="L23" s="219">
        <v>18</v>
      </c>
      <c r="M23" s="78"/>
    </row>
    <row r="24" spans="1:13" ht="20.25" customHeight="1">
      <c r="A24" s="218">
        <v>22</v>
      </c>
      <c r="B24" s="218" t="s">
        <v>124</v>
      </c>
      <c r="C24" s="219">
        <v>7</v>
      </c>
      <c r="D24" s="220">
        <v>6</v>
      </c>
      <c r="E24" s="219">
        <f t="shared" si="2"/>
        <v>13</v>
      </c>
      <c r="F24" s="219">
        <v>16</v>
      </c>
      <c r="G24" s="219">
        <v>16</v>
      </c>
      <c r="H24" s="219">
        <f t="shared" si="3"/>
        <v>32</v>
      </c>
      <c r="I24" s="219">
        <v>0</v>
      </c>
      <c r="J24" s="219">
        <v>0</v>
      </c>
      <c r="K24" s="219">
        <v>0</v>
      </c>
      <c r="L24" s="219">
        <v>13</v>
      </c>
      <c r="M24" s="78"/>
    </row>
    <row r="25" spans="1:13" ht="20.25" customHeight="1">
      <c r="A25" s="218">
        <v>23</v>
      </c>
      <c r="B25" s="218" t="s">
        <v>120</v>
      </c>
      <c r="C25" s="219">
        <v>0</v>
      </c>
      <c r="D25" s="220">
        <v>2</v>
      </c>
      <c r="E25" s="219">
        <f t="shared" si="2"/>
        <v>2</v>
      </c>
      <c r="F25" s="219">
        <v>0</v>
      </c>
      <c r="G25" s="219">
        <v>4</v>
      </c>
      <c r="H25" s="219">
        <f t="shared" si="3"/>
        <v>4</v>
      </c>
      <c r="I25" s="219">
        <v>0</v>
      </c>
      <c r="J25" s="219">
        <v>0</v>
      </c>
      <c r="K25" s="219">
        <v>0</v>
      </c>
      <c r="L25" s="219">
        <v>2</v>
      </c>
      <c r="M25" s="78"/>
    </row>
    <row r="26" spans="1:13" ht="20.25" customHeight="1">
      <c r="A26" s="218">
        <v>24</v>
      </c>
      <c r="B26" s="218" t="s">
        <v>173</v>
      </c>
      <c r="C26" s="219">
        <v>7</v>
      </c>
      <c r="D26" s="220">
        <v>7</v>
      </c>
      <c r="E26" s="219">
        <f t="shared" si="2"/>
        <v>14</v>
      </c>
      <c r="F26" s="219">
        <v>16</v>
      </c>
      <c r="G26" s="219">
        <v>19</v>
      </c>
      <c r="H26" s="219">
        <f t="shared" si="3"/>
        <v>35</v>
      </c>
      <c r="I26" s="219">
        <v>0</v>
      </c>
      <c r="J26" s="219">
        <v>0</v>
      </c>
      <c r="K26" s="219">
        <v>0</v>
      </c>
      <c r="L26" s="219">
        <v>14</v>
      </c>
      <c r="M26" s="78"/>
    </row>
    <row r="27" spans="1:13" ht="20.25" customHeight="1">
      <c r="A27" s="218">
        <v>25</v>
      </c>
      <c r="B27" s="218" t="s">
        <v>182</v>
      </c>
      <c r="C27" s="219">
        <v>5</v>
      </c>
      <c r="D27" s="220">
        <v>8</v>
      </c>
      <c r="E27" s="219">
        <f t="shared" si="2"/>
        <v>13</v>
      </c>
      <c r="F27" s="219">
        <v>12</v>
      </c>
      <c r="G27" s="219">
        <v>22</v>
      </c>
      <c r="H27" s="219">
        <f t="shared" si="3"/>
        <v>34</v>
      </c>
      <c r="I27" s="219">
        <v>0</v>
      </c>
      <c r="J27" s="219">
        <v>0</v>
      </c>
      <c r="K27" s="219">
        <v>0</v>
      </c>
      <c r="L27" s="219">
        <v>12</v>
      </c>
      <c r="M27" s="78"/>
    </row>
    <row r="28" spans="1:13" ht="20.25" customHeight="1">
      <c r="A28" s="222"/>
      <c r="B28" s="222"/>
      <c r="C28" s="222">
        <f aca="true" t="shared" si="4" ref="C28:L28">SUM(C3:C27)</f>
        <v>234</v>
      </c>
      <c r="D28" s="222">
        <f t="shared" si="4"/>
        <v>220</v>
      </c>
      <c r="E28" s="222">
        <f t="shared" si="4"/>
        <v>454</v>
      </c>
      <c r="F28" s="222">
        <f t="shared" si="4"/>
        <v>538</v>
      </c>
      <c r="G28" s="222">
        <f t="shared" si="4"/>
        <v>545</v>
      </c>
      <c r="H28" s="222">
        <f t="shared" si="4"/>
        <v>1083</v>
      </c>
      <c r="I28" s="222">
        <f t="shared" si="4"/>
        <v>6</v>
      </c>
      <c r="J28" s="222">
        <f t="shared" si="4"/>
        <v>3</v>
      </c>
      <c r="K28" s="222">
        <f>SUM(K3:K27)</f>
        <v>9</v>
      </c>
      <c r="L28" s="222">
        <f t="shared" si="4"/>
        <v>312</v>
      </c>
      <c r="M28" s="78"/>
    </row>
    <row r="29" spans="1:13" ht="19.5" customHeight="1">
      <c r="A29" s="78"/>
      <c r="B29" s="78"/>
      <c r="C29" s="78"/>
      <c r="D29" s="78"/>
      <c r="E29" s="78"/>
      <c r="F29" s="78"/>
      <c r="G29" s="78"/>
      <c r="H29" s="78"/>
      <c r="I29" s="78"/>
      <c r="J29" s="78"/>
      <c r="K29" s="78"/>
      <c r="L29" s="78"/>
      <c r="M29" s="78"/>
    </row>
    <row r="30" spans="1:13" ht="19.5" customHeight="1">
      <c r="A30" s="10"/>
      <c r="D30" s="10"/>
      <c r="M30" s="78"/>
    </row>
    <row r="31" spans="1:13" ht="19.5" customHeight="1">
      <c r="A31" s="10"/>
      <c r="D31" s="10"/>
      <c r="M31" s="78"/>
    </row>
    <row r="32" spans="1:13" ht="19.5" customHeight="1">
      <c r="A32" s="10"/>
      <c r="D32" s="10"/>
      <c r="M32" s="78"/>
    </row>
    <row r="33" spans="1:13" ht="19.5" customHeight="1">
      <c r="A33" s="10"/>
      <c r="D33" s="10"/>
      <c r="M33" s="78"/>
    </row>
    <row r="34" spans="1:13" ht="19.5" customHeight="1">
      <c r="A34" s="10"/>
      <c r="D34" s="10"/>
      <c r="M34" s="78"/>
    </row>
    <row r="35" spans="1:13" ht="19.5" customHeight="1">
      <c r="A35" s="10"/>
      <c r="D35" s="10"/>
      <c r="M35" s="78"/>
    </row>
    <row r="36" spans="1:13" ht="19.5" customHeight="1">
      <c r="A36" s="10"/>
      <c r="D36" s="10"/>
      <c r="M36" s="78"/>
    </row>
    <row r="37" spans="1:13" ht="19.5" customHeight="1">
      <c r="A37" s="10"/>
      <c r="D37" s="10"/>
      <c r="M37" s="78"/>
    </row>
    <row r="38" spans="1:13" ht="12.75">
      <c r="A38" s="80"/>
      <c r="B38" s="78"/>
      <c r="C38" s="78"/>
      <c r="D38" s="81"/>
      <c r="E38" s="78" t="s">
        <v>116</v>
      </c>
      <c r="F38" s="78" t="s">
        <v>112</v>
      </c>
      <c r="G38" s="78" t="s">
        <v>112</v>
      </c>
      <c r="H38" s="78" t="s">
        <v>111</v>
      </c>
      <c r="I38" s="78" t="s">
        <v>104</v>
      </c>
      <c r="J38" s="78" t="s">
        <v>104</v>
      </c>
      <c r="K38" s="78"/>
      <c r="L38" s="78" t="s">
        <v>113</v>
      </c>
      <c r="M38" s="78"/>
    </row>
    <row r="39" spans="1:13" ht="12.75">
      <c r="A39" s="80"/>
      <c r="B39" s="78"/>
      <c r="C39" s="78"/>
      <c r="D39" s="81"/>
      <c r="E39" s="78"/>
      <c r="F39" s="78" t="s">
        <v>121</v>
      </c>
      <c r="G39" s="78" t="s">
        <v>114</v>
      </c>
      <c r="H39" s="78" t="s">
        <v>114</v>
      </c>
      <c r="I39" s="78" t="s">
        <v>114</v>
      </c>
      <c r="J39" s="78" t="s">
        <v>116</v>
      </c>
      <c r="K39" s="78"/>
      <c r="L39" s="78" t="s">
        <v>114</v>
      </c>
      <c r="M39" s="78"/>
    </row>
    <row r="40" spans="1:13" ht="12.75">
      <c r="A40" s="80"/>
      <c r="B40" s="78"/>
      <c r="C40" s="78"/>
      <c r="D40" s="81"/>
      <c r="E40" s="78"/>
      <c r="F40" s="78" t="s">
        <v>114</v>
      </c>
      <c r="G40" s="78" t="s">
        <v>114</v>
      </c>
      <c r="H40" s="78" t="s">
        <v>114</v>
      </c>
      <c r="I40" s="78" t="s">
        <v>114</v>
      </c>
      <c r="J40" s="78" t="s">
        <v>104</v>
      </c>
      <c r="K40" s="78"/>
      <c r="L40" s="78" t="s">
        <v>115</v>
      </c>
      <c r="M40" s="78"/>
    </row>
    <row r="41" spans="1:13" ht="12.75">
      <c r="A41" s="80"/>
      <c r="B41" s="78"/>
      <c r="C41" s="78"/>
      <c r="D41" s="81"/>
      <c r="E41" s="78"/>
      <c r="F41" s="78" t="s">
        <v>114</v>
      </c>
      <c r="G41" s="78" t="s">
        <v>114</v>
      </c>
      <c r="H41" s="78" t="s">
        <v>114</v>
      </c>
      <c r="I41" s="78" t="s">
        <v>104</v>
      </c>
      <c r="J41" s="78"/>
      <c r="K41" s="78"/>
      <c r="L41" s="78" t="s">
        <v>114</v>
      </c>
      <c r="M41" s="78"/>
    </row>
    <row r="42" spans="1:13" ht="12.75">
      <c r="A42" s="80"/>
      <c r="B42" s="82" t="s">
        <v>104</v>
      </c>
      <c r="C42" s="78"/>
      <c r="D42" s="81"/>
      <c r="E42" s="78"/>
      <c r="F42" s="78"/>
      <c r="G42" s="78" t="s">
        <v>114</v>
      </c>
      <c r="H42" s="78" t="s">
        <v>114</v>
      </c>
      <c r="I42" s="78"/>
      <c r="J42" s="78"/>
      <c r="K42" s="78"/>
      <c r="L42" s="78" t="s">
        <v>115</v>
      </c>
      <c r="M42" s="78"/>
    </row>
    <row r="43" spans="1:13" ht="12.75">
      <c r="A43" s="80"/>
      <c r="B43" s="78"/>
      <c r="C43" s="78"/>
      <c r="D43" s="81"/>
      <c r="E43" s="78"/>
      <c r="F43" s="78"/>
      <c r="G43" s="78"/>
      <c r="H43" s="78"/>
      <c r="I43" s="78"/>
      <c r="J43" s="78"/>
      <c r="K43" s="78"/>
      <c r="L43" s="78" t="s">
        <v>114</v>
      </c>
      <c r="M43" s="78"/>
    </row>
    <row r="44" ht="12.75">
      <c r="L44" s="10" t="s">
        <v>112</v>
      </c>
    </row>
    <row r="45" ht="12.75">
      <c r="L45" s="10" t="s">
        <v>117</v>
      </c>
    </row>
    <row r="46" ht="12.75">
      <c r="L46" s="10" t="s">
        <v>114</v>
      </c>
    </row>
  </sheetData>
  <sheetProtection/>
  <mergeCells count="1">
    <mergeCell ref="A1:L1"/>
  </mergeCells>
  <printOptions/>
  <pageMargins left="0.5905511811023623" right="0"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C27"/>
  <sheetViews>
    <sheetView zoomScalePageLayoutView="0" workbookViewId="0" topLeftCell="A1">
      <selection activeCell="AW9" sqref="AW9:AZ10"/>
    </sheetView>
  </sheetViews>
  <sheetFormatPr defaultColWidth="9.00390625" defaultRowHeight="19.5" customHeight="1"/>
  <cols>
    <col min="1" max="62" width="2.25390625" style="0" customWidth="1"/>
    <col min="63" max="70" width="2.125" style="0" customWidth="1"/>
    <col min="71" max="78" width="2.00390625" style="0" customWidth="1"/>
  </cols>
  <sheetData>
    <row r="1" ht="18" customHeight="1"/>
    <row r="2" spans="1:6" ht="18" customHeight="1">
      <c r="A2" s="282" t="s">
        <v>158</v>
      </c>
      <c r="B2" s="282"/>
      <c r="C2" s="282"/>
      <c r="D2" s="282"/>
      <c r="E2" s="282"/>
      <c r="F2" s="282"/>
    </row>
    <row r="3" spans="2:3" ht="18" customHeight="1">
      <c r="B3" s="8"/>
      <c r="C3" s="20"/>
    </row>
    <row r="4" spans="2:3" ht="18" customHeight="1" thickBot="1">
      <c r="B4" s="8"/>
      <c r="C4" s="20"/>
    </row>
    <row r="5" spans="1:81" ht="18" customHeight="1">
      <c r="A5" s="21"/>
      <c r="B5" s="5"/>
      <c r="C5" s="22"/>
      <c r="D5" s="21" t="s">
        <v>36</v>
      </c>
      <c r="E5" s="21"/>
      <c r="F5" s="21"/>
      <c r="G5" s="21"/>
      <c r="K5" s="6" t="s">
        <v>37</v>
      </c>
      <c r="L5" s="23"/>
      <c r="M5" s="24"/>
      <c r="N5" s="106"/>
      <c r="O5" s="106"/>
      <c r="P5" s="283" t="s">
        <v>201</v>
      </c>
      <c r="Q5" s="284"/>
      <c r="R5" s="284"/>
      <c r="S5" s="284"/>
      <c r="T5" s="284"/>
      <c r="U5" s="284"/>
      <c r="V5" s="284"/>
      <c r="W5" s="284"/>
      <c r="X5" s="284"/>
      <c r="Y5" s="284"/>
      <c r="Z5" s="284"/>
      <c r="AA5" s="285"/>
      <c r="AB5" s="105"/>
      <c r="AC5" s="105"/>
      <c r="AD5" s="6" t="s">
        <v>37</v>
      </c>
      <c r="AE5" s="23"/>
      <c r="AF5" s="24"/>
      <c r="AH5" s="4"/>
      <c r="AX5" s="105"/>
      <c r="CC5" s="4"/>
    </row>
    <row r="6" spans="2:29" ht="18" customHeight="1" thickBot="1">
      <c r="B6" s="8"/>
      <c r="C6" s="107" t="s">
        <v>114</v>
      </c>
      <c r="D6" s="106" t="s">
        <v>114</v>
      </c>
      <c r="E6" s="4"/>
      <c r="F6" s="4"/>
      <c r="G6" s="4"/>
      <c r="N6" s="106"/>
      <c r="O6" s="106"/>
      <c r="P6" s="286"/>
      <c r="Q6" s="287"/>
      <c r="R6" s="287"/>
      <c r="S6" s="287"/>
      <c r="T6" s="287"/>
      <c r="U6" s="287"/>
      <c r="V6" s="287"/>
      <c r="W6" s="287"/>
      <c r="X6" s="287"/>
      <c r="Y6" s="287"/>
      <c r="Z6" s="287"/>
      <c r="AA6" s="288"/>
      <c r="AB6" s="105"/>
      <c r="AC6" s="105"/>
    </row>
    <row r="7" spans="2:61" ht="18" customHeight="1">
      <c r="B7" s="8"/>
      <c r="C7" s="20"/>
      <c r="D7" s="212"/>
      <c r="E7" s="212"/>
      <c r="F7" s="212"/>
      <c r="G7" s="212"/>
      <c r="H7" s="297" t="s">
        <v>202</v>
      </c>
      <c r="I7" s="298"/>
      <c r="J7" s="298"/>
      <c r="K7" s="298"/>
      <c r="L7" s="298"/>
      <c r="M7" s="298"/>
      <c r="N7" s="214"/>
      <c r="O7" s="214"/>
      <c r="P7" s="215"/>
      <c r="Q7" s="215"/>
      <c r="R7" s="215"/>
      <c r="S7" s="215"/>
      <c r="T7" s="215"/>
      <c r="U7" s="215"/>
      <c r="V7" s="216"/>
      <c r="W7" s="216"/>
      <c r="X7" s="216"/>
      <c r="Y7" s="216"/>
      <c r="Z7" s="245" t="s">
        <v>203</v>
      </c>
      <c r="AA7" s="246"/>
      <c r="AB7" s="246"/>
      <c r="AC7" s="246"/>
      <c r="AD7" s="246"/>
      <c r="AE7" s="246"/>
      <c r="AF7" s="217"/>
      <c r="AG7" s="217"/>
      <c r="AH7" s="217"/>
      <c r="AI7" s="217"/>
      <c r="AJ7" s="4"/>
      <c r="AK7" s="106"/>
      <c r="AL7" s="106"/>
      <c r="AM7" s="106"/>
      <c r="AN7" s="106"/>
      <c r="AO7" s="106"/>
      <c r="AP7" s="289"/>
      <c r="AQ7" s="289"/>
      <c r="AR7" s="289"/>
      <c r="AS7" s="289"/>
      <c r="AT7" s="289"/>
      <c r="AU7" s="289"/>
      <c r="AV7" s="289"/>
      <c r="AW7" s="290"/>
      <c r="AX7" s="291"/>
      <c r="AY7" s="291"/>
      <c r="AZ7" s="291"/>
      <c r="BA7" s="106"/>
      <c r="BB7" s="106"/>
      <c r="BC7" s="106"/>
      <c r="BD7" s="106"/>
      <c r="BE7" s="106"/>
      <c r="BF7" s="106"/>
      <c r="BG7" s="106"/>
      <c r="BH7" s="106"/>
      <c r="BI7" s="106"/>
    </row>
    <row r="8" spans="2:61" ht="18" customHeight="1">
      <c r="B8" s="8"/>
      <c r="C8" s="20"/>
      <c r="D8" s="212"/>
      <c r="E8" s="212"/>
      <c r="F8" s="212"/>
      <c r="G8" s="212"/>
      <c r="H8" s="246"/>
      <c r="I8" s="246"/>
      <c r="J8" s="246"/>
      <c r="K8" s="246"/>
      <c r="L8" s="246"/>
      <c r="M8" s="246"/>
      <c r="N8" s="215"/>
      <c r="O8" s="215"/>
      <c r="P8" s="215"/>
      <c r="Q8" s="215"/>
      <c r="R8" s="215"/>
      <c r="S8" s="215"/>
      <c r="T8" s="215"/>
      <c r="U8" s="215"/>
      <c r="V8" s="216"/>
      <c r="W8" s="216"/>
      <c r="X8" s="216"/>
      <c r="Y8" s="216"/>
      <c r="Z8" s="246"/>
      <c r="AA8" s="246"/>
      <c r="AB8" s="246"/>
      <c r="AC8" s="246"/>
      <c r="AD8" s="246"/>
      <c r="AE8" s="246"/>
      <c r="AF8" s="217"/>
      <c r="AG8" s="217"/>
      <c r="AH8" s="217"/>
      <c r="AI8" s="217"/>
      <c r="AJ8" s="4"/>
      <c r="AK8" s="106"/>
      <c r="AL8" s="106"/>
      <c r="AM8" s="106"/>
      <c r="AN8" s="106"/>
      <c r="AO8" s="106"/>
      <c r="AP8" s="289"/>
      <c r="AQ8" s="289"/>
      <c r="AR8" s="289"/>
      <c r="AS8" s="289"/>
      <c r="AT8" s="289"/>
      <c r="AU8" s="289"/>
      <c r="AV8" s="289"/>
      <c r="AW8" s="291"/>
      <c r="AX8" s="291"/>
      <c r="AY8" s="291"/>
      <c r="AZ8" s="291"/>
      <c r="BA8" s="106"/>
      <c r="BB8" s="106"/>
      <c r="BC8" s="106"/>
      <c r="BD8" s="106"/>
      <c r="BE8" s="106"/>
      <c r="BF8" s="106"/>
      <c r="BG8" s="106"/>
      <c r="BH8" s="106"/>
      <c r="BI8" s="106"/>
    </row>
    <row r="9" spans="2:61" ht="18" customHeight="1">
      <c r="B9" s="8"/>
      <c r="C9" s="20"/>
      <c r="D9" s="212"/>
      <c r="E9" s="212"/>
      <c r="F9" s="212"/>
      <c r="G9" s="212"/>
      <c r="H9" s="106"/>
      <c r="I9" s="106"/>
      <c r="J9" s="30"/>
      <c r="K9" s="30"/>
      <c r="L9" s="30"/>
      <c r="M9" s="30"/>
      <c r="N9" s="30"/>
      <c r="O9" s="30"/>
      <c r="P9" s="30"/>
      <c r="Q9" s="30"/>
      <c r="R9" s="30"/>
      <c r="S9" s="30"/>
      <c r="T9" s="30"/>
      <c r="U9" s="30"/>
      <c r="V9" s="30"/>
      <c r="W9" s="30"/>
      <c r="X9" s="30"/>
      <c r="Y9" s="30"/>
      <c r="Z9" s="30"/>
      <c r="AA9" s="30"/>
      <c r="AB9" s="30"/>
      <c r="AC9" s="30"/>
      <c r="AD9" s="30"/>
      <c r="AE9" s="30"/>
      <c r="AF9" s="30"/>
      <c r="AG9" s="30"/>
      <c r="AH9" s="30"/>
      <c r="AI9" s="30"/>
      <c r="AJ9" s="4"/>
      <c r="AK9" s="106"/>
      <c r="AL9" s="106"/>
      <c r="AM9" s="106"/>
      <c r="AN9" s="292"/>
      <c r="AO9" s="292"/>
      <c r="AP9" s="106"/>
      <c r="AQ9" s="106"/>
      <c r="AR9" s="106"/>
      <c r="AS9" s="106"/>
      <c r="AT9" s="106"/>
      <c r="AU9" s="106"/>
      <c r="AV9" s="106"/>
      <c r="AW9" s="290"/>
      <c r="AX9" s="291"/>
      <c r="AY9" s="291"/>
      <c r="AZ9" s="291"/>
      <c r="BA9" s="106"/>
      <c r="BB9" s="106"/>
      <c r="BC9" s="261"/>
      <c r="BD9" s="261"/>
      <c r="BE9" s="261"/>
      <c r="BF9" s="261"/>
      <c r="BG9" s="106"/>
      <c r="BH9" s="106"/>
      <c r="BI9" s="106"/>
    </row>
    <row r="10" spans="2:61" ht="18" customHeight="1">
      <c r="B10" s="4"/>
      <c r="C10" s="4"/>
      <c r="D10" s="212"/>
      <c r="E10" s="212"/>
      <c r="F10" s="212"/>
      <c r="G10" s="212"/>
      <c r="H10" s="106"/>
      <c r="I10" s="106"/>
      <c r="J10" s="30"/>
      <c r="K10" s="293" t="s">
        <v>200</v>
      </c>
      <c r="L10" s="294"/>
      <c r="M10" s="294"/>
      <c r="N10" s="294"/>
      <c r="O10" s="294"/>
      <c r="P10" s="294"/>
      <c r="Q10" s="294"/>
      <c r="R10" s="294"/>
      <c r="S10" s="294"/>
      <c r="T10" s="294"/>
      <c r="U10" s="294"/>
      <c r="V10" s="294"/>
      <c r="W10" s="201"/>
      <c r="X10" s="201"/>
      <c r="Y10" s="201"/>
      <c r="Z10" s="201"/>
      <c r="AA10" s="201"/>
      <c r="AB10" s="201"/>
      <c r="AC10" s="201"/>
      <c r="AD10" s="201"/>
      <c r="AE10" s="201"/>
      <c r="AF10" s="201"/>
      <c r="AG10" s="201"/>
      <c r="AH10" s="201"/>
      <c r="AI10" s="201"/>
      <c r="AJ10" s="4"/>
      <c r="AK10" s="106"/>
      <c r="AL10" s="106"/>
      <c r="AM10" s="106"/>
      <c r="AN10" s="292"/>
      <c r="AO10" s="292"/>
      <c r="AP10" s="106"/>
      <c r="AQ10" s="106"/>
      <c r="AR10" s="106"/>
      <c r="AS10" s="106"/>
      <c r="AT10" s="106"/>
      <c r="AU10" s="106"/>
      <c r="AV10" s="106"/>
      <c r="AW10" s="291"/>
      <c r="AX10" s="291"/>
      <c r="AY10" s="291"/>
      <c r="AZ10" s="291"/>
      <c r="BA10" s="106"/>
      <c r="BB10" s="106"/>
      <c r="BC10" s="106"/>
      <c r="BD10" s="106"/>
      <c r="BE10" s="106"/>
      <c r="BF10" s="106"/>
      <c r="BG10" s="106"/>
      <c r="BH10" s="106"/>
      <c r="BI10" s="106"/>
    </row>
    <row r="11" spans="2:61" ht="18" customHeight="1">
      <c r="B11" s="4"/>
      <c r="C11" s="4"/>
      <c r="D11" s="212"/>
      <c r="E11" s="212"/>
      <c r="F11" s="212"/>
      <c r="G11" s="213"/>
      <c r="H11" s="106"/>
      <c r="I11" s="106"/>
      <c r="J11" s="30"/>
      <c r="K11" s="295"/>
      <c r="L11" s="296"/>
      <c r="M11" s="296"/>
      <c r="N11" s="296"/>
      <c r="O11" s="296"/>
      <c r="P11" s="296"/>
      <c r="Q11" s="296"/>
      <c r="R11" s="296"/>
      <c r="S11" s="296"/>
      <c r="T11" s="296"/>
      <c r="U11" s="296"/>
      <c r="V11" s="296"/>
      <c r="W11" s="80"/>
      <c r="X11" s="80"/>
      <c r="Y11" s="80"/>
      <c r="Z11" s="80"/>
      <c r="AA11" s="80"/>
      <c r="AB11" s="80"/>
      <c r="AC11" s="80"/>
      <c r="AD11" s="80"/>
      <c r="AE11" s="80"/>
      <c r="AF11" s="80"/>
      <c r="AG11" s="80"/>
      <c r="AH11" s="80"/>
      <c r="AI11" s="82"/>
      <c r="AJ11" s="4"/>
      <c r="AK11" s="204"/>
      <c r="AL11" s="204"/>
      <c r="AM11" s="204"/>
      <c r="AN11" s="82"/>
      <c r="AO11" s="204"/>
      <c r="AP11" s="204"/>
      <c r="AQ11" s="204"/>
      <c r="AR11" s="204"/>
      <c r="AS11" s="204"/>
      <c r="AT11" s="204"/>
      <c r="AU11" s="204"/>
      <c r="AV11" s="204"/>
      <c r="AW11" s="204"/>
      <c r="AX11" s="204"/>
      <c r="AY11" s="204"/>
      <c r="AZ11" s="204"/>
      <c r="BA11" s="204"/>
      <c r="BB11" s="204"/>
      <c r="BC11" s="204"/>
      <c r="BD11" s="204"/>
      <c r="BE11" s="204"/>
      <c r="BF11" s="204"/>
      <c r="BG11" s="204"/>
      <c r="BH11" s="204"/>
      <c r="BI11" s="206"/>
    </row>
    <row r="12" spans="2:61" ht="18" customHeight="1">
      <c r="B12" s="26"/>
      <c r="C12" s="26"/>
      <c r="D12" s="130"/>
      <c r="E12" s="130"/>
      <c r="F12" s="130"/>
      <c r="G12" s="131"/>
      <c r="H12" s="116"/>
      <c r="I12" s="117"/>
      <c r="J12" s="107"/>
      <c r="K12" s="118"/>
      <c r="L12" s="4"/>
      <c r="M12" s="4"/>
      <c r="N12" s="4"/>
      <c r="O12" s="4"/>
      <c r="P12" s="4"/>
      <c r="Q12" s="4"/>
      <c r="R12" s="4"/>
      <c r="S12" s="4"/>
      <c r="T12" s="4"/>
      <c r="U12" s="4"/>
      <c r="V12" s="4"/>
      <c r="W12" s="4"/>
      <c r="X12" s="4"/>
      <c r="Y12" s="4"/>
      <c r="Z12" s="4"/>
      <c r="AA12" s="4"/>
      <c r="AB12" s="4"/>
      <c r="AC12" s="4"/>
      <c r="AD12" s="4"/>
      <c r="AE12" s="4"/>
      <c r="AF12" s="4"/>
      <c r="AG12" s="4"/>
      <c r="AH12" s="4"/>
      <c r="AI12" s="4"/>
      <c r="AJ12" s="4"/>
      <c r="AK12" s="204"/>
      <c r="AL12" s="204"/>
      <c r="AM12" s="204"/>
      <c r="AN12" s="82"/>
      <c r="AO12" s="106"/>
      <c r="AP12" s="204"/>
      <c r="AQ12" s="204"/>
      <c r="AR12" s="204"/>
      <c r="AS12" s="204"/>
      <c r="AT12" s="204"/>
      <c r="AU12" s="204"/>
      <c r="AV12" s="204"/>
      <c r="AW12" s="204"/>
      <c r="AX12" s="204"/>
      <c r="AY12" s="204"/>
      <c r="AZ12" s="204"/>
      <c r="BA12" s="204"/>
      <c r="BB12" s="204"/>
      <c r="BC12" s="204"/>
      <c r="BD12" s="204"/>
      <c r="BE12" s="204"/>
      <c r="BF12" s="204"/>
      <c r="BG12" s="204"/>
      <c r="BH12" s="204"/>
      <c r="BI12" s="206"/>
    </row>
    <row r="13" spans="1:61" ht="18" customHeight="1">
      <c r="A13" s="28" t="s">
        <v>38</v>
      </c>
      <c r="B13" s="29"/>
      <c r="C13" s="6" t="s">
        <v>162</v>
      </c>
      <c r="D13" s="23"/>
      <c r="E13" s="23"/>
      <c r="F13" s="24"/>
      <c r="G13" s="4"/>
      <c r="K13" s="8"/>
      <c r="L13" s="4"/>
      <c r="M13" s="4"/>
      <c r="N13" s="4"/>
      <c r="O13" s="4"/>
      <c r="P13" s="4"/>
      <c r="Q13" s="4"/>
      <c r="R13" s="4"/>
      <c r="S13" s="4"/>
      <c r="T13" s="4"/>
      <c r="U13" s="4"/>
      <c r="V13" s="4"/>
      <c r="W13" s="4"/>
      <c r="X13" s="4"/>
      <c r="Y13" s="4"/>
      <c r="Z13" s="4"/>
      <c r="AA13" s="4"/>
      <c r="AB13" s="4"/>
      <c r="AC13" s="4"/>
      <c r="AD13" s="4"/>
      <c r="AE13" s="4"/>
      <c r="AF13" s="4"/>
      <c r="AG13" s="4"/>
      <c r="AH13" s="4"/>
      <c r="AI13" s="4"/>
      <c r="AJ13" s="4"/>
      <c r="AK13" s="204"/>
      <c r="AL13" s="204"/>
      <c r="AM13" s="204"/>
      <c r="AN13" s="82"/>
      <c r="AO13" s="204"/>
      <c r="AP13" s="204"/>
      <c r="AQ13" s="204"/>
      <c r="AR13" s="204"/>
      <c r="AS13" s="204"/>
      <c r="AT13" s="204"/>
      <c r="AU13" s="204"/>
      <c r="AV13" s="204"/>
      <c r="AW13" s="204"/>
      <c r="AX13" s="204"/>
      <c r="AY13" s="204"/>
      <c r="AZ13" s="204"/>
      <c r="BA13" s="204"/>
      <c r="BB13" s="204"/>
      <c r="BC13" s="204"/>
      <c r="BD13" s="204"/>
      <c r="BE13" s="204"/>
      <c r="BF13" s="204"/>
      <c r="BG13" s="204"/>
      <c r="BH13" s="204"/>
      <c r="BI13" s="206"/>
    </row>
    <row r="14" spans="1:61" ht="18" customHeight="1">
      <c r="A14" s="28" t="s">
        <v>39</v>
      </c>
      <c r="B14" s="29"/>
      <c r="C14" s="4"/>
      <c r="D14" s="4"/>
      <c r="E14" s="4"/>
      <c r="F14" s="4"/>
      <c r="G14" s="4"/>
      <c r="K14" s="8"/>
      <c r="L14" s="4"/>
      <c r="M14" s="4"/>
      <c r="N14" s="4"/>
      <c r="O14" s="4"/>
      <c r="P14" s="4"/>
      <c r="Q14" s="4"/>
      <c r="R14" s="4" t="s">
        <v>40</v>
      </c>
      <c r="S14" s="4"/>
      <c r="T14" s="4"/>
      <c r="U14" s="4"/>
      <c r="V14" s="262" t="s">
        <v>163</v>
      </c>
      <c r="W14" s="263"/>
      <c r="X14" s="263"/>
      <c r="Y14" s="264"/>
      <c r="Z14" s="4"/>
      <c r="AA14" s="4"/>
      <c r="AB14" s="4"/>
      <c r="AC14" s="4"/>
      <c r="AD14" s="4"/>
      <c r="AE14" s="4"/>
      <c r="AF14" s="4"/>
      <c r="AG14" s="4"/>
      <c r="AH14" s="4"/>
      <c r="AI14" s="4"/>
      <c r="AJ14" s="4"/>
      <c r="AK14" s="204"/>
      <c r="AL14" s="204"/>
      <c r="AM14" s="204"/>
      <c r="AN14" s="82"/>
      <c r="AO14" s="204"/>
      <c r="AP14" s="204"/>
      <c r="AQ14" s="204"/>
      <c r="AR14" s="268"/>
      <c r="AS14" s="268"/>
      <c r="AT14" s="268"/>
      <c r="AU14" s="268"/>
      <c r="AV14" s="268"/>
      <c r="AW14" s="268"/>
      <c r="AX14" s="268"/>
      <c r="AY14" s="204"/>
      <c r="AZ14" s="204"/>
      <c r="BA14" s="204"/>
      <c r="BB14" s="204"/>
      <c r="BC14" s="204"/>
      <c r="BD14" s="204"/>
      <c r="BE14" s="204"/>
      <c r="BF14" s="204"/>
      <c r="BG14" s="204"/>
      <c r="BH14" s="204"/>
      <c r="BI14" s="206"/>
    </row>
    <row r="15" spans="1:61" ht="18" customHeight="1">
      <c r="A15" s="28" t="s">
        <v>41</v>
      </c>
      <c r="B15" s="29"/>
      <c r="C15" s="4"/>
      <c r="D15" s="26"/>
      <c r="E15" s="26"/>
      <c r="F15" s="26"/>
      <c r="G15" s="26"/>
      <c r="H15" s="26"/>
      <c r="K15" s="7"/>
      <c r="L15" s="26"/>
      <c r="M15" s="26"/>
      <c r="N15" s="26"/>
      <c r="O15" s="26"/>
      <c r="P15" s="26"/>
      <c r="Q15" s="26"/>
      <c r="R15" s="26"/>
      <c r="S15" s="26"/>
      <c r="T15" s="26"/>
      <c r="U15" s="26"/>
      <c r="V15" s="265"/>
      <c r="W15" s="266"/>
      <c r="X15" s="266"/>
      <c r="Y15" s="267"/>
      <c r="Z15" s="26"/>
      <c r="AA15" s="26"/>
      <c r="AB15" s="26"/>
      <c r="AC15" s="26"/>
      <c r="AD15" s="26"/>
      <c r="AE15" s="26"/>
      <c r="AF15" s="26"/>
      <c r="AG15" s="26"/>
      <c r="AH15" s="26"/>
      <c r="AI15" s="26"/>
      <c r="AJ15" s="4"/>
      <c r="AK15" s="204"/>
      <c r="AL15" s="204"/>
      <c r="AM15" s="204"/>
      <c r="AN15" s="82"/>
      <c r="AO15" s="204"/>
      <c r="AP15" s="204"/>
      <c r="AQ15" s="204"/>
      <c r="AR15" s="268"/>
      <c r="AS15" s="268"/>
      <c r="AT15" s="268"/>
      <c r="AU15" s="268"/>
      <c r="AV15" s="268"/>
      <c r="AW15" s="268"/>
      <c r="AX15" s="268"/>
      <c r="AY15" s="204"/>
      <c r="AZ15" s="204"/>
      <c r="BA15" s="204"/>
      <c r="BB15" s="204"/>
      <c r="BC15" s="204"/>
      <c r="BD15" s="204"/>
      <c r="BE15" s="204"/>
      <c r="BF15" s="204"/>
      <c r="BG15" s="204"/>
      <c r="BH15" s="204"/>
      <c r="BI15" s="269"/>
    </row>
    <row r="16" spans="2:61" ht="18" customHeight="1">
      <c r="B16" s="20"/>
      <c r="C16" s="20"/>
      <c r="D16" s="4"/>
      <c r="E16" s="4"/>
      <c r="F16" s="4"/>
      <c r="G16" s="4"/>
      <c r="H16" s="25"/>
      <c r="I16" s="30"/>
      <c r="J16" s="30"/>
      <c r="K16" s="129"/>
      <c r="L16" s="113"/>
      <c r="M16" s="270" t="s">
        <v>160</v>
      </c>
      <c r="N16" s="270" t="s">
        <v>161</v>
      </c>
      <c r="O16" s="113"/>
      <c r="P16" s="113"/>
      <c r="Q16" s="113"/>
      <c r="R16" s="113"/>
      <c r="S16" s="113"/>
      <c r="T16" s="113"/>
      <c r="U16" s="113"/>
      <c r="V16" s="273" t="s">
        <v>159</v>
      </c>
      <c r="W16" s="274"/>
      <c r="X16" s="274"/>
      <c r="Y16" s="275"/>
      <c r="Z16" s="113"/>
      <c r="AA16" s="113"/>
      <c r="AB16" s="113"/>
      <c r="AC16" s="113"/>
      <c r="AD16" s="113"/>
      <c r="AE16" s="113"/>
      <c r="AF16" s="113"/>
      <c r="AG16" s="113"/>
      <c r="AH16" s="113"/>
      <c r="AI16" s="113"/>
      <c r="AJ16" s="4"/>
      <c r="AK16" s="204"/>
      <c r="AL16" s="204"/>
      <c r="AM16" s="204"/>
      <c r="AN16" s="82"/>
      <c r="AO16" s="204"/>
      <c r="AP16" s="204"/>
      <c r="AQ16" s="204"/>
      <c r="AR16" s="204"/>
      <c r="AS16" s="204"/>
      <c r="AT16" s="204"/>
      <c r="AU16" s="204"/>
      <c r="AV16" s="204"/>
      <c r="AW16" s="204"/>
      <c r="AX16" s="204"/>
      <c r="AY16" s="204"/>
      <c r="AZ16" s="204"/>
      <c r="BA16" s="204"/>
      <c r="BB16" s="204"/>
      <c r="BC16" s="204"/>
      <c r="BD16" s="204"/>
      <c r="BE16" s="204"/>
      <c r="BF16" s="204"/>
      <c r="BG16" s="204"/>
      <c r="BH16" s="204"/>
      <c r="BI16" s="269"/>
    </row>
    <row r="17" spans="2:61" ht="18" customHeight="1">
      <c r="B17" s="20"/>
      <c r="C17" s="20"/>
      <c r="D17" s="4"/>
      <c r="E17" s="4"/>
      <c r="F17" s="4"/>
      <c r="G17" s="4"/>
      <c r="H17" s="20"/>
      <c r="I17" s="30"/>
      <c r="J17" s="30"/>
      <c r="K17" s="108"/>
      <c r="L17" s="109"/>
      <c r="M17" s="271"/>
      <c r="N17" s="272"/>
      <c r="O17" s="109"/>
      <c r="P17" s="109"/>
      <c r="Q17" s="109"/>
      <c r="R17" s="109"/>
      <c r="S17" s="109"/>
      <c r="T17" s="109"/>
      <c r="U17" s="109"/>
      <c r="V17" s="276"/>
      <c r="W17" s="277"/>
      <c r="X17" s="278"/>
      <c r="Y17" s="279"/>
      <c r="Z17" s="109"/>
      <c r="AA17" s="109"/>
      <c r="AB17" s="109"/>
      <c r="AC17" s="109"/>
      <c r="AD17" s="109"/>
      <c r="AE17" s="109"/>
      <c r="AF17" s="109"/>
      <c r="AG17" s="109"/>
      <c r="AH17" s="109"/>
      <c r="AI17" s="109"/>
      <c r="AJ17" s="4"/>
      <c r="AK17" s="204"/>
      <c r="AL17" s="204"/>
      <c r="AM17" s="204"/>
      <c r="AN17" s="82"/>
      <c r="AO17" s="204"/>
      <c r="AP17" s="204"/>
      <c r="AQ17" s="204"/>
      <c r="AR17" s="204"/>
      <c r="AS17" s="204"/>
      <c r="AT17" s="204"/>
      <c r="AU17" s="204"/>
      <c r="AV17" s="204"/>
      <c r="AW17" s="204"/>
      <c r="AX17" s="204"/>
      <c r="AY17" s="204"/>
      <c r="AZ17" s="204"/>
      <c r="BA17" s="204"/>
      <c r="BB17" s="204"/>
      <c r="BC17" s="204"/>
      <c r="BD17" s="204"/>
      <c r="BE17" s="204"/>
      <c r="BF17" s="204"/>
      <c r="BG17" s="204"/>
      <c r="BH17" s="204"/>
      <c r="BI17" s="269"/>
    </row>
    <row r="18" spans="2:61" ht="18" customHeight="1">
      <c r="B18" s="20"/>
      <c r="C18" s="20"/>
      <c r="D18" s="4"/>
      <c r="E18" s="4"/>
      <c r="F18" s="4"/>
      <c r="G18" s="4"/>
      <c r="H18" s="20"/>
      <c r="I18" s="257"/>
      <c r="J18" s="115" t="s">
        <v>114</v>
      </c>
      <c r="K18" s="108"/>
      <c r="L18" s="109"/>
      <c r="M18" s="17">
        <v>8</v>
      </c>
      <c r="N18" s="124">
        <v>8</v>
      </c>
      <c r="O18" s="119"/>
      <c r="P18" s="119"/>
      <c r="Q18" s="119"/>
      <c r="R18" s="119"/>
      <c r="S18" s="119"/>
      <c r="T18" s="119"/>
      <c r="U18" s="119"/>
      <c r="V18" s="119"/>
      <c r="W18" s="120"/>
      <c r="X18" s="113"/>
      <c r="Y18" s="113"/>
      <c r="Z18" s="113"/>
      <c r="AA18" s="113"/>
      <c r="AB18" s="113"/>
      <c r="AC18" s="113"/>
      <c r="AD18" s="113"/>
      <c r="AE18" s="113"/>
      <c r="AF18" s="114"/>
      <c r="AG18" s="109"/>
      <c r="AH18" s="109"/>
      <c r="AI18" s="109"/>
      <c r="AJ18" s="4"/>
      <c r="AK18" s="204"/>
      <c r="AL18" s="204"/>
      <c r="AM18" s="204"/>
      <c r="AN18" s="205"/>
      <c r="AO18" s="204"/>
      <c r="AP18" s="106"/>
      <c r="AQ18" s="106"/>
      <c r="AR18" s="106"/>
      <c r="AS18" s="106"/>
      <c r="AT18" s="106"/>
      <c r="AU18" s="106"/>
      <c r="AV18" s="106"/>
      <c r="AW18" s="106"/>
      <c r="AX18" s="106"/>
      <c r="AY18" s="207"/>
      <c r="AZ18" s="208"/>
      <c r="BA18" s="208"/>
      <c r="BB18" s="208"/>
      <c r="BC18" s="208"/>
      <c r="BD18" s="208"/>
      <c r="BE18" s="208"/>
      <c r="BF18" s="208"/>
      <c r="BG18" s="208"/>
      <c r="BH18" s="204"/>
      <c r="BI18" s="269"/>
    </row>
    <row r="19" spans="2:61" ht="18" customHeight="1">
      <c r="B19" s="20"/>
      <c r="C19" s="20"/>
      <c r="D19" s="4"/>
      <c r="E19" s="4"/>
      <c r="F19" s="4"/>
      <c r="G19" s="4"/>
      <c r="H19" s="20"/>
      <c r="I19" s="257"/>
      <c r="J19" s="115"/>
      <c r="K19" s="108"/>
      <c r="L19" s="109"/>
      <c r="M19" s="17">
        <v>7</v>
      </c>
      <c r="N19" s="134">
        <v>7</v>
      </c>
      <c r="O19" s="119"/>
      <c r="P19" s="119"/>
      <c r="Q19" s="119"/>
      <c r="R19" s="119"/>
      <c r="S19" s="119"/>
      <c r="T19" s="119"/>
      <c r="U19" s="119"/>
      <c r="V19" s="119"/>
      <c r="W19" s="120"/>
      <c r="X19" s="110"/>
      <c r="Y19" s="111"/>
      <c r="Z19" s="111"/>
      <c r="AA19" s="111"/>
      <c r="AB19" s="111"/>
      <c r="AC19" s="111"/>
      <c r="AD19" s="111"/>
      <c r="AE19" s="111"/>
      <c r="AF19" s="112"/>
      <c r="AG19" s="109"/>
      <c r="AH19" s="109"/>
      <c r="AI19" s="109"/>
      <c r="AJ19" s="4"/>
      <c r="AK19" s="204"/>
      <c r="AL19" s="204"/>
      <c r="AM19" s="204"/>
      <c r="AN19" s="204"/>
      <c r="AO19" s="204"/>
      <c r="AP19" s="204"/>
      <c r="AQ19" s="204"/>
      <c r="AR19" s="204"/>
      <c r="AS19" s="204"/>
      <c r="AT19" s="204"/>
      <c r="AU19" s="204"/>
      <c r="AV19" s="204"/>
      <c r="AW19" s="204"/>
      <c r="AX19" s="204"/>
      <c r="AY19" s="204"/>
      <c r="AZ19" s="208"/>
      <c r="BA19" s="208"/>
      <c r="BB19" s="208"/>
      <c r="BC19" s="208"/>
      <c r="BD19" s="208"/>
      <c r="BE19" s="280"/>
      <c r="BF19" s="281"/>
      <c r="BG19" s="281"/>
      <c r="BH19" s="204"/>
      <c r="BI19" s="269"/>
    </row>
    <row r="20" spans="2:62" ht="18" customHeight="1">
      <c r="B20" s="20"/>
      <c r="C20" s="20"/>
      <c r="D20" s="4"/>
      <c r="E20" s="4"/>
      <c r="F20" s="4"/>
      <c r="G20" s="4"/>
      <c r="H20" s="20"/>
      <c r="I20" s="257"/>
      <c r="J20" s="115"/>
      <c r="K20" s="108"/>
      <c r="L20" s="109"/>
      <c r="M20" s="17">
        <v>6</v>
      </c>
      <c r="N20" s="136">
        <v>6</v>
      </c>
      <c r="O20" s="121"/>
      <c r="P20" s="121" t="s">
        <v>104</v>
      </c>
      <c r="Q20" s="121"/>
      <c r="R20" s="121" t="s">
        <v>148</v>
      </c>
      <c r="S20" s="121"/>
      <c r="T20" s="121"/>
      <c r="U20" s="121"/>
      <c r="V20" s="121"/>
      <c r="W20" s="122"/>
      <c r="X20" s="109"/>
      <c r="Y20" s="109" t="s">
        <v>162</v>
      </c>
      <c r="Z20" s="109"/>
      <c r="AA20" s="109" t="s">
        <v>154</v>
      </c>
      <c r="AB20" s="109"/>
      <c r="AC20" s="109"/>
      <c r="AD20" s="109"/>
      <c r="AE20" s="109"/>
      <c r="AF20" s="123"/>
      <c r="AG20" s="109"/>
      <c r="AH20" s="109"/>
      <c r="AI20" s="123"/>
      <c r="AK20" s="137" t="s">
        <v>114</v>
      </c>
      <c r="AL20" s="109"/>
      <c r="AM20" s="109"/>
      <c r="AN20" s="258" t="s">
        <v>199</v>
      </c>
      <c r="AO20" s="259"/>
      <c r="AP20" s="259"/>
      <c r="AQ20" s="259"/>
      <c r="AR20" s="259"/>
      <c r="AS20" s="259"/>
      <c r="AT20" s="259"/>
      <c r="AU20" s="259"/>
      <c r="AV20" s="259"/>
      <c r="AW20" s="259"/>
      <c r="AX20" s="259"/>
      <c r="AY20" s="259"/>
      <c r="AZ20" s="259"/>
      <c r="BA20" s="259"/>
      <c r="BB20" s="259"/>
      <c r="BC20" s="259"/>
      <c r="BD20" s="259"/>
      <c r="BE20" s="259"/>
      <c r="BF20" s="259"/>
      <c r="BG20" s="259"/>
      <c r="BH20" s="259"/>
      <c r="BI20" s="260"/>
      <c r="BJ20" s="30"/>
    </row>
    <row r="21" spans="2:62" ht="18" customHeight="1">
      <c r="B21" s="20"/>
      <c r="C21" s="20"/>
      <c r="D21" s="4"/>
      <c r="E21" s="4"/>
      <c r="F21" s="4"/>
      <c r="G21" s="4"/>
      <c r="H21" s="20"/>
      <c r="I21" s="257"/>
      <c r="J21" s="115"/>
      <c r="K21" s="108"/>
      <c r="L21" s="109"/>
      <c r="M21" s="17">
        <v>5</v>
      </c>
      <c r="N21" s="134">
        <v>5</v>
      </c>
      <c r="O21" s="119"/>
      <c r="P21" s="119" t="s">
        <v>162</v>
      </c>
      <c r="Q21" s="250" t="s">
        <v>164</v>
      </c>
      <c r="R21" s="251"/>
      <c r="S21" s="251"/>
      <c r="T21" s="251"/>
      <c r="U21" s="251"/>
      <c r="V21" s="251"/>
      <c r="W21" s="252"/>
      <c r="X21" s="110"/>
      <c r="Y21" s="111"/>
      <c r="Z21" s="111" t="s">
        <v>162</v>
      </c>
      <c r="AA21" s="111"/>
      <c r="AB21" s="111" t="s">
        <v>104</v>
      </c>
      <c r="AC21" s="111"/>
      <c r="AD21" s="111" t="s">
        <v>104</v>
      </c>
      <c r="AE21" s="111"/>
      <c r="AF21" s="112"/>
      <c r="AG21" s="109"/>
      <c r="AH21" s="109"/>
      <c r="AI21" s="123"/>
      <c r="AK21" s="109"/>
      <c r="AL21" s="109"/>
      <c r="AM21" s="10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60"/>
      <c r="BJ21" s="30"/>
    </row>
    <row r="22" spans="2:62" ht="18" customHeight="1">
      <c r="B22" s="20"/>
      <c r="C22" s="20"/>
      <c r="D22" s="4"/>
      <c r="E22" s="4"/>
      <c r="F22" s="4"/>
      <c r="G22" s="4"/>
      <c r="H22" s="20"/>
      <c r="I22" s="257"/>
      <c r="J22" s="115"/>
      <c r="K22" s="108"/>
      <c r="L22" s="109"/>
      <c r="M22" s="17">
        <v>4</v>
      </c>
      <c r="N22" s="134">
        <v>4</v>
      </c>
      <c r="O22" s="125"/>
      <c r="P22" s="125"/>
      <c r="Q22" s="250" t="s">
        <v>165</v>
      </c>
      <c r="R22" s="251"/>
      <c r="S22" s="251"/>
      <c r="T22" s="251"/>
      <c r="U22" s="251"/>
      <c r="V22" s="251"/>
      <c r="W22" s="252"/>
      <c r="X22" s="126"/>
      <c r="Y22" s="127"/>
      <c r="Z22" s="127"/>
      <c r="AA22" s="127"/>
      <c r="AB22" s="127"/>
      <c r="AC22" s="127"/>
      <c r="AD22" s="127"/>
      <c r="AE22" s="127"/>
      <c r="AF22" s="128"/>
      <c r="AG22" s="109"/>
      <c r="AH22" s="109"/>
      <c r="AI22" s="123"/>
      <c r="AK22" s="247" t="s">
        <v>205</v>
      </c>
      <c r="AL22" s="248"/>
      <c r="AM22" s="248"/>
      <c r="AN22" s="248"/>
      <c r="AO22" s="248"/>
      <c r="AP22" s="248"/>
      <c r="AQ22" s="248"/>
      <c r="AR22" s="248"/>
      <c r="AS22" s="138"/>
      <c r="AT22" s="138"/>
      <c r="AU22" s="138"/>
      <c r="AV22" s="138"/>
      <c r="AW22" s="138"/>
      <c r="AX22" s="138"/>
      <c r="AY22" s="138"/>
      <c r="AZ22" s="138"/>
      <c r="BA22" s="138"/>
      <c r="BB22" s="138"/>
      <c r="BC22" s="138"/>
      <c r="BD22" s="138"/>
      <c r="BE22" s="138"/>
      <c r="BF22" s="138"/>
      <c r="BG22" s="138"/>
      <c r="BH22" s="138"/>
      <c r="BI22" s="140"/>
      <c r="BJ22" s="30"/>
    </row>
    <row r="23" spans="2:62" ht="18" customHeight="1">
      <c r="B23" s="20"/>
      <c r="C23" s="20"/>
      <c r="D23" s="4"/>
      <c r="E23" s="4"/>
      <c r="F23" s="4"/>
      <c r="G23" s="4"/>
      <c r="H23" s="20"/>
      <c r="I23" s="30"/>
      <c r="J23" s="30"/>
      <c r="K23" s="108"/>
      <c r="L23" s="109"/>
      <c r="M23" s="17">
        <v>3</v>
      </c>
      <c r="N23" s="136">
        <v>3</v>
      </c>
      <c r="O23" s="119"/>
      <c r="P23" s="119"/>
      <c r="Q23" s="141"/>
      <c r="R23" s="141"/>
      <c r="S23" s="141"/>
      <c r="T23" s="119"/>
      <c r="U23" s="119"/>
      <c r="V23" s="119"/>
      <c r="W23" s="120"/>
      <c r="X23" s="109"/>
      <c r="Y23" s="109"/>
      <c r="Z23" s="109"/>
      <c r="AA23" s="109"/>
      <c r="AB23" s="109"/>
      <c r="AC23" s="109"/>
      <c r="AD23" s="109"/>
      <c r="AE23" s="109"/>
      <c r="AF23" s="123"/>
      <c r="AG23" s="109"/>
      <c r="AH23" s="109"/>
      <c r="AI23" s="123"/>
      <c r="AK23" s="249"/>
      <c r="AL23" s="248"/>
      <c r="AM23" s="248"/>
      <c r="AN23" s="248"/>
      <c r="AO23" s="248"/>
      <c r="AP23" s="248"/>
      <c r="AQ23" s="248"/>
      <c r="AR23" s="248"/>
      <c r="AS23" s="138"/>
      <c r="AT23" s="138"/>
      <c r="AU23" s="138"/>
      <c r="AV23" s="138"/>
      <c r="AW23" s="138"/>
      <c r="AX23" s="138"/>
      <c r="AY23" s="138"/>
      <c r="AZ23" s="138"/>
      <c r="BA23" s="138"/>
      <c r="BB23" s="138"/>
      <c r="BC23" s="138"/>
      <c r="BD23" s="138"/>
      <c r="BE23" s="138"/>
      <c r="BF23" s="138"/>
      <c r="BG23" s="138"/>
      <c r="BH23" s="138"/>
      <c r="BI23" s="140"/>
      <c r="BJ23" s="30"/>
    </row>
    <row r="24" spans="2:62" ht="18" customHeight="1">
      <c r="B24" s="4"/>
      <c r="C24" s="4"/>
      <c r="D24" s="4"/>
      <c r="E24" s="4"/>
      <c r="F24" s="4"/>
      <c r="G24" s="4"/>
      <c r="H24" s="20"/>
      <c r="I24" s="116"/>
      <c r="J24" s="142"/>
      <c r="K24" s="143"/>
      <c r="L24" s="109"/>
      <c r="M24" s="17">
        <v>2</v>
      </c>
      <c r="N24" s="134">
        <v>2</v>
      </c>
      <c r="O24" s="119"/>
      <c r="P24" s="119"/>
      <c r="Q24" s="119"/>
      <c r="R24" s="119"/>
      <c r="S24" s="119"/>
      <c r="T24" s="119"/>
      <c r="U24" s="119"/>
      <c r="V24" s="119"/>
      <c r="W24" s="120"/>
      <c r="X24" s="110"/>
      <c r="Y24" s="111"/>
      <c r="Z24" s="111"/>
      <c r="AA24" s="111"/>
      <c r="AB24" s="111"/>
      <c r="AC24" s="111"/>
      <c r="AD24" s="111"/>
      <c r="AE24" s="111"/>
      <c r="AF24" s="112"/>
      <c r="AG24" s="109"/>
      <c r="AH24" s="109"/>
      <c r="AI24" s="123"/>
      <c r="AK24" s="139"/>
      <c r="AL24" s="138"/>
      <c r="AM24" s="138"/>
      <c r="AN24" s="138"/>
      <c r="AO24" s="253" t="s">
        <v>167</v>
      </c>
      <c r="AP24" s="253"/>
      <c r="AQ24" s="253"/>
      <c r="AR24" s="253"/>
      <c r="AS24" s="253"/>
      <c r="AT24" s="253"/>
      <c r="AU24" s="253"/>
      <c r="AV24" s="253"/>
      <c r="AW24" s="253"/>
      <c r="AX24" s="253"/>
      <c r="AY24" s="138"/>
      <c r="AZ24" s="138"/>
      <c r="BA24" s="138"/>
      <c r="BB24" s="138"/>
      <c r="BC24" s="138"/>
      <c r="BD24" s="138"/>
      <c r="BE24" s="138"/>
      <c r="BF24" s="138"/>
      <c r="BG24" s="138"/>
      <c r="BH24" s="138"/>
      <c r="BI24" s="140"/>
      <c r="BJ24" s="30"/>
    </row>
    <row r="25" spans="1:62" ht="18" customHeight="1">
      <c r="A25" s="21"/>
      <c r="B25" s="21"/>
      <c r="C25" s="21"/>
      <c r="D25" s="144" t="s">
        <v>168</v>
      </c>
      <c r="E25" s="21"/>
      <c r="F25" s="21"/>
      <c r="G25" s="21"/>
      <c r="H25" s="4"/>
      <c r="I25" s="23" t="s">
        <v>169</v>
      </c>
      <c r="J25" s="24"/>
      <c r="K25" s="8"/>
      <c r="L25" s="4"/>
      <c r="M25" s="145">
        <v>1</v>
      </c>
      <c r="N25" s="134">
        <v>1</v>
      </c>
      <c r="O25" s="130"/>
      <c r="P25" s="130"/>
      <c r="Q25" s="130"/>
      <c r="R25" s="130"/>
      <c r="S25" s="130"/>
      <c r="T25" s="130"/>
      <c r="U25" s="130"/>
      <c r="V25" s="130"/>
      <c r="W25" s="131"/>
      <c r="X25" s="146"/>
      <c r="Y25" s="132" t="s">
        <v>170</v>
      </c>
      <c r="Z25" s="132"/>
      <c r="AA25" s="132"/>
      <c r="AB25" s="132"/>
      <c r="AC25" s="132"/>
      <c r="AD25" s="132"/>
      <c r="AE25" s="132"/>
      <c r="AF25" s="133"/>
      <c r="AG25" s="147"/>
      <c r="AH25" s="4"/>
      <c r="AI25" s="20"/>
      <c r="AK25" s="139"/>
      <c r="AL25" s="138"/>
      <c r="AM25" s="138"/>
      <c r="AN25" s="138"/>
      <c r="AO25" s="253"/>
      <c r="AP25" s="253"/>
      <c r="AQ25" s="253"/>
      <c r="AR25" s="253"/>
      <c r="AS25" s="253"/>
      <c r="AT25" s="253"/>
      <c r="AU25" s="253"/>
      <c r="AV25" s="253"/>
      <c r="AW25" s="253"/>
      <c r="AX25" s="253"/>
      <c r="AY25" s="138"/>
      <c r="AZ25" s="138"/>
      <c r="BA25" s="138"/>
      <c r="BB25" s="138"/>
      <c r="BC25" s="138"/>
      <c r="BD25" s="138"/>
      <c r="BE25" s="138"/>
      <c r="BF25" s="138"/>
      <c r="BG25" s="138"/>
      <c r="BH25" s="138"/>
      <c r="BI25" s="140"/>
      <c r="BJ25" s="30"/>
    </row>
    <row r="26" spans="4:61" ht="18" customHeight="1">
      <c r="D26" s="148" t="s">
        <v>171</v>
      </c>
      <c r="H26" s="4"/>
      <c r="I26" s="4"/>
      <c r="J26" s="20"/>
      <c r="K26" s="7"/>
      <c r="L26" s="26"/>
      <c r="M26" s="26"/>
      <c r="N26" s="26"/>
      <c r="O26" s="26"/>
      <c r="P26" s="26"/>
      <c r="Q26" s="26"/>
      <c r="R26" s="26"/>
      <c r="S26" s="26"/>
      <c r="T26" s="26"/>
      <c r="U26" s="26"/>
      <c r="V26" s="26"/>
      <c r="W26" s="26"/>
      <c r="X26" s="26"/>
      <c r="Y26" s="135" t="s">
        <v>166</v>
      </c>
      <c r="Z26" s="135"/>
      <c r="AA26" s="135"/>
      <c r="AB26" s="135"/>
      <c r="AC26" s="135"/>
      <c r="AD26" s="254" t="s">
        <v>72</v>
      </c>
      <c r="AE26" s="255"/>
      <c r="AF26" s="255"/>
      <c r="AG26" s="135"/>
      <c r="AH26" s="26"/>
      <c r="AI26" s="27"/>
      <c r="AK26" s="149"/>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1"/>
    </row>
    <row r="27" spans="1:4" ht="18" customHeight="1">
      <c r="A27" s="256" t="s">
        <v>172</v>
      </c>
      <c r="B27" s="256"/>
      <c r="C27" s="256"/>
      <c r="D27" s="256"/>
    </row>
    <row r="28" ht="18" customHeight="1"/>
    <row r="29" ht="18" customHeight="1"/>
    <row r="30" ht="18" customHeight="1"/>
    <row r="31" ht="18" customHeight="1"/>
  </sheetData>
  <sheetProtection/>
  <mergeCells count="27">
    <mergeCell ref="BE19:BG19"/>
    <mergeCell ref="A2:F2"/>
    <mergeCell ref="P5:AA6"/>
    <mergeCell ref="AP7:AV8"/>
    <mergeCell ref="AW7:AZ8"/>
    <mergeCell ref="AN9:AN10"/>
    <mergeCell ref="AO9:AO10"/>
    <mergeCell ref="AW9:AZ10"/>
    <mergeCell ref="K10:V11"/>
    <mergeCell ref="H7:M8"/>
    <mergeCell ref="A27:D27"/>
    <mergeCell ref="I18:I22"/>
    <mergeCell ref="AN20:BI21"/>
    <mergeCell ref="BC9:BF9"/>
    <mergeCell ref="V14:Y15"/>
    <mergeCell ref="AR14:AX14"/>
    <mergeCell ref="AR15:AX15"/>
    <mergeCell ref="BI15:BI19"/>
    <mergeCell ref="M16:M17"/>
    <mergeCell ref="N16:N17"/>
    <mergeCell ref="Z7:AE8"/>
    <mergeCell ref="AK22:AR23"/>
    <mergeCell ref="Q21:W21"/>
    <mergeCell ref="Q22:W22"/>
    <mergeCell ref="AO24:AX25"/>
    <mergeCell ref="AD26:AF26"/>
    <mergeCell ref="V16:Y17"/>
  </mergeCells>
  <printOptions/>
  <pageMargins left="0.1968503937007874" right="0" top="0.1968503937007874"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U30"/>
  <sheetViews>
    <sheetView view="pageBreakPreview" zoomScale="75" zoomScaleSheetLayoutView="75" zoomScalePageLayoutView="0" workbookViewId="0" topLeftCell="A7">
      <selection activeCell="BN12" sqref="BN12"/>
    </sheetView>
  </sheetViews>
  <sheetFormatPr defaultColWidth="1.75390625" defaultRowHeight="13.5"/>
  <cols>
    <col min="1" max="16384" width="1.75390625" style="30" customWidth="1"/>
  </cols>
  <sheetData>
    <row r="1" spans="1:98" ht="42.75" customHeight="1" thickBot="1">
      <c r="A1" s="301" t="s">
        <v>191</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299" t="s">
        <v>192</v>
      </c>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300"/>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row>
    <row r="2" spans="1:98" ht="42.75" customHeight="1" thickBot="1">
      <c r="A2" s="333" t="s">
        <v>198</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06" t="s">
        <v>204</v>
      </c>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row>
    <row r="3" spans="1:98" ht="42.75" customHeight="1">
      <c r="A3" s="176"/>
      <c r="B3" s="177"/>
      <c r="C3" s="177"/>
      <c r="D3" s="177"/>
      <c r="E3" s="177"/>
      <c r="F3" s="177"/>
      <c r="G3" s="177"/>
      <c r="H3" s="178"/>
      <c r="I3" s="211"/>
      <c r="J3" s="176"/>
      <c r="K3" s="177"/>
      <c r="L3" s="177"/>
      <c r="M3" s="177"/>
      <c r="N3" s="177"/>
      <c r="O3" s="177"/>
      <c r="P3" s="177"/>
      <c r="Q3" s="178"/>
      <c r="R3" s="211"/>
      <c r="S3" s="174" t="s">
        <v>104</v>
      </c>
      <c r="T3" s="203"/>
      <c r="U3" s="203"/>
      <c r="V3" s="203"/>
      <c r="W3" s="203"/>
      <c r="X3" s="203"/>
      <c r="Y3" s="203"/>
      <c r="Z3" s="175"/>
      <c r="AA3" s="164"/>
      <c r="AB3" s="165"/>
      <c r="AC3" s="166"/>
      <c r="AD3" s="166"/>
      <c r="AE3" s="166"/>
      <c r="AF3" s="166"/>
      <c r="AG3" s="166" t="s">
        <v>104</v>
      </c>
      <c r="AH3" s="165"/>
      <c r="AI3" s="165"/>
      <c r="AJ3" s="165"/>
      <c r="AK3" s="174" t="s">
        <v>104</v>
      </c>
      <c r="AL3" s="203"/>
      <c r="AM3" s="203"/>
      <c r="AN3" s="203"/>
      <c r="AO3" s="203"/>
      <c r="AP3" s="203"/>
      <c r="AQ3" s="203"/>
      <c r="AR3" s="175"/>
      <c r="AS3" s="211"/>
      <c r="AT3" s="172" t="s">
        <v>104</v>
      </c>
      <c r="AU3" s="170"/>
      <c r="AV3" s="170"/>
      <c r="AW3" s="170"/>
      <c r="AX3" s="170"/>
      <c r="AY3" s="170"/>
      <c r="AZ3" s="170"/>
      <c r="BA3" s="173"/>
      <c r="BB3" s="211"/>
      <c r="BC3" s="182"/>
      <c r="BD3" s="183"/>
      <c r="BE3" s="183"/>
      <c r="BF3" s="183"/>
      <c r="BG3" s="183"/>
      <c r="BH3" s="183"/>
      <c r="BI3" s="183"/>
      <c r="BJ3" s="184"/>
      <c r="BK3" s="167"/>
      <c r="BL3" s="167"/>
      <c r="BM3" s="167"/>
      <c r="BN3" s="168"/>
      <c r="BO3" s="168"/>
      <c r="BP3" s="168"/>
      <c r="BQ3" s="168"/>
      <c r="BR3" s="168"/>
      <c r="BS3" s="167"/>
      <c r="BT3" s="167"/>
      <c r="BU3" s="174" t="s">
        <v>104</v>
      </c>
      <c r="BV3" s="203"/>
      <c r="BW3" s="203"/>
      <c r="BX3" s="203"/>
      <c r="BY3" s="203"/>
      <c r="BZ3" s="203"/>
      <c r="CA3" s="203"/>
      <c r="CB3" s="175"/>
      <c r="CC3" s="211"/>
      <c r="CD3" s="174" t="s">
        <v>104</v>
      </c>
      <c r="CE3" s="203"/>
      <c r="CF3" s="203"/>
      <c r="CG3" s="203"/>
      <c r="CH3" s="203"/>
      <c r="CI3" s="203"/>
      <c r="CJ3" s="203"/>
      <c r="CK3" s="175"/>
      <c r="CL3" s="211"/>
      <c r="CM3" s="172" t="s">
        <v>104</v>
      </c>
      <c r="CN3" s="170"/>
      <c r="CO3" s="170"/>
      <c r="CP3" s="170"/>
      <c r="CQ3" s="170"/>
      <c r="CR3" s="170"/>
      <c r="CS3" s="170"/>
      <c r="CT3" s="173"/>
    </row>
    <row r="4" spans="1:98" ht="42.75" customHeight="1">
      <c r="A4" s="303" t="s">
        <v>127</v>
      </c>
      <c r="B4" s="304"/>
      <c r="C4" s="304"/>
      <c r="D4" s="304"/>
      <c r="E4" s="304"/>
      <c r="F4" s="304"/>
      <c r="G4" s="304"/>
      <c r="H4" s="305"/>
      <c r="I4" s="106"/>
      <c r="J4" s="303" t="s">
        <v>127</v>
      </c>
      <c r="K4" s="304"/>
      <c r="L4" s="304"/>
      <c r="M4" s="304"/>
      <c r="N4" s="304"/>
      <c r="O4" s="304"/>
      <c r="P4" s="304"/>
      <c r="Q4" s="305"/>
      <c r="R4" s="106"/>
      <c r="S4" s="180" t="s">
        <v>104</v>
      </c>
      <c r="T4" s="308" t="s">
        <v>31</v>
      </c>
      <c r="U4" s="308"/>
      <c r="V4" s="308"/>
      <c r="W4" s="308"/>
      <c r="X4" s="308"/>
      <c r="Y4" s="308"/>
      <c r="Z4" s="181"/>
      <c r="AA4" s="164"/>
      <c r="AB4" s="165"/>
      <c r="AC4" s="166"/>
      <c r="AD4" s="166"/>
      <c r="AE4" s="166"/>
      <c r="AF4" s="166"/>
      <c r="AG4" s="166"/>
      <c r="AH4" s="165"/>
      <c r="AI4" s="165"/>
      <c r="AJ4" s="165"/>
      <c r="AK4" s="180" t="s">
        <v>104</v>
      </c>
      <c r="AL4" s="308" t="s">
        <v>31</v>
      </c>
      <c r="AM4" s="308"/>
      <c r="AN4" s="308"/>
      <c r="AO4" s="308"/>
      <c r="AP4" s="308"/>
      <c r="AQ4" s="308"/>
      <c r="AR4" s="181"/>
      <c r="AS4" s="106"/>
      <c r="AT4" s="169" t="s">
        <v>104</v>
      </c>
      <c r="AU4" s="309" t="s">
        <v>30</v>
      </c>
      <c r="AV4" s="310"/>
      <c r="AW4" s="310"/>
      <c r="AX4" s="310"/>
      <c r="AY4" s="310"/>
      <c r="AZ4" s="310"/>
      <c r="BA4" s="171"/>
      <c r="BB4" s="106"/>
      <c r="BC4" s="303" t="s">
        <v>127</v>
      </c>
      <c r="BD4" s="304"/>
      <c r="BE4" s="304"/>
      <c r="BF4" s="304"/>
      <c r="BG4" s="304"/>
      <c r="BH4" s="304"/>
      <c r="BI4" s="304"/>
      <c r="BJ4" s="305"/>
      <c r="BK4" s="167"/>
      <c r="BL4" s="167"/>
      <c r="BM4" s="167"/>
      <c r="BN4" s="168"/>
      <c r="BO4" s="168"/>
      <c r="BP4" s="168"/>
      <c r="BQ4" s="168"/>
      <c r="BR4" s="168"/>
      <c r="BS4" s="167"/>
      <c r="BT4" s="167"/>
      <c r="BU4" s="180" t="s">
        <v>104</v>
      </c>
      <c r="BV4" s="308" t="s">
        <v>31</v>
      </c>
      <c r="BW4" s="308"/>
      <c r="BX4" s="308"/>
      <c r="BY4" s="308"/>
      <c r="BZ4" s="308"/>
      <c r="CA4" s="308"/>
      <c r="CB4" s="181"/>
      <c r="CC4" s="106"/>
      <c r="CD4" s="180" t="s">
        <v>104</v>
      </c>
      <c r="CE4" s="308" t="s">
        <v>31</v>
      </c>
      <c r="CF4" s="308"/>
      <c r="CG4" s="308"/>
      <c r="CH4" s="308"/>
      <c r="CI4" s="308"/>
      <c r="CJ4" s="308"/>
      <c r="CK4" s="181"/>
      <c r="CL4" s="106"/>
      <c r="CM4" s="169" t="s">
        <v>104</v>
      </c>
      <c r="CN4" s="309" t="s">
        <v>30</v>
      </c>
      <c r="CO4" s="310"/>
      <c r="CP4" s="310"/>
      <c r="CQ4" s="310"/>
      <c r="CR4" s="310"/>
      <c r="CS4" s="310"/>
      <c r="CT4" s="171"/>
    </row>
    <row r="5" spans="1:98" ht="42.75" customHeight="1" thickBot="1">
      <c r="A5" s="185"/>
      <c r="B5" s="186"/>
      <c r="C5" s="186"/>
      <c r="D5" s="186"/>
      <c r="E5" s="186"/>
      <c r="F5" s="186"/>
      <c r="G5" s="186"/>
      <c r="H5" s="187"/>
      <c r="I5" s="117"/>
      <c r="J5" s="185"/>
      <c r="K5" s="186"/>
      <c r="L5" s="186"/>
      <c r="M5" s="186"/>
      <c r="N5" s="186"/>
      <c r="O5" s="186"/>
      <c r="P5" s="186"/>
      <c r="Q5" s="187"/>
      <c r="R5" s="117"/>
      <c r="S5" s="174" t="s">
        <v>104</v>
      </c>
      <c r="T5" s="203"/>
      <c r="U5" s="203"/>
      <c r="V5" s="203"/>
      <c r="W5" s="203"/>
      <c r="X5" s="203"/>
      <c r="Y5" s="203"/>
      <c r="Z5" s="175"/>
      <c r="AA5" s="164"/>
      <c r="AB5" s="165"/>
      <c r="AC5" s="166"/>
      <c r="AD5" s="166"/>
      <c r="AE5" s="166"/>
      <c r="AF5" s="166"/>
      <c r="AG5" s="166"/>
      <c r="AH5" s="165"/>
      <c r="AI5" s="165"/>
      <c r="AJ5" s="165"/>
      <c r="AK5" s="174" t="s">
        <v>104</v>
      </c>
      <c r="AL5" s="203"/>
      <c r="AM5" s="203"/>
      <c r="AN5" s="203"/>
      <c r="AO5" s="203"/>
      <c r="AP5" s="203"/>
      <c r="AQ5" s="203"/>
      <c r="AR5" s="175"/>
      <c r="AS5" s="117"/>
      <c r="AT5" s="172" t="s">
        <v>104</v>
      </c>
      <c r="AU5" s="170"/>
      <c r="AV5" s="170"/>
      <c r="AW5" s="170"/>
      <c r="AX5" s="170"/>
      <c r="AY5" s="170"/>
      <c r="AZ5" s="170"/>
      <c r="BA5" s="173"/>
      <c r="BB5" s="117"/>
      <c r="BC5" s="185"/>
      <c r="BD5" s="186"/>
      <c r="BE5" s="186"/>
      <c r="BF5" s="186"/>
      <c r="BG5" s="186"/>
      <c r="BH5" s="186"/>
      <c r="BI5" s="186"/>
      <c r="BJ5" s="187"/>
      <c r="BK5" s="179"/>
      <c r="BL5" s="167"/>
      <c r="BM5" s="167"/>
      <c r="BN5" s="168"/>
      <c r="BO5" s="168"/>
      <c r="BP5" s="168"/>
      <c r="BQ5" s="168"/>
      <c r="BR5" s="168"/>
      <c r="BS5" s="167"/>
      <c r="BT5" s="167"/>
      <c r="BU5" s="174" t="s">
        <v>104</v>
      </c>
      <c r="BV5" s="203"/>
      <c r="BW5" s="203"/>
      <c r="BX5" s="203"/>
      <c r="BY5" s="203"/>
      <c r="BZ5" s="203"/>
      <c r="CA5" s="203"/>
      <c r="CB5" s="175"/>
      <c r="CC5" s="117"/>
      <c r="CD5" s="174" t="s">
        <v>104</v>
      </c>
      <c r="CE5" s="203"/>
      <c r="CF5" s="203"/>
      <c r="CG5" s="203"/>
      <c r="CH5" s="203"/>
      <c r="CI5" s="203"/>
      <c r="CJ5" s="203"/>
      <c r="CK5" s="175"/>
      <c r="CL5" s="117"/>
      <c r="CM5" s="172" t="s">
        <v>104</v>
      </c>
      <c r="CN5" s="170"/>
      <c r="CO5" s="170"/>
      <c r="CP5" s="170"/>
      <c r="CQ5" s="170"/>
      <c r="CR5" s="170"/>
      <c r="CS5" s="170"/>
      <c r="CT5" s="173"/>
    </row>
    <row r="6" spans="1:98" ht="42.75" customHeight="1">
      <c r="A6" s="176"/>
      <c r="B6" s="177"/>
      <c r="C6" s="177"/>
      <c r="D6" s="177"/>
      <c r="E6" s="177"/>
      <c r="F6" s="177"/>
      <c r="G6" s="177"/>
      <c r="H6" s="178"/>
      <c r="I6" s="211"/>
      <c r="J6" s="176"/>
      <c r="K6" s="177"/>
      <c r="L6" s="177"/>
      <c r="M6" s="177"/>
      <c r="N6" s="177"/>
      <c r="O6" s="177"/>
      <c r="P6" s="177"/>
      <c r="Q6" s="178"/>
      <c r="R6" s="211"/>
      <c r="S6" s="174" t="s">
        <v>104</v>
      </c>
      <c r="T6" s="203"/>
      <c r="U6" s="203"/>
      <c r="V6" s="203"/>
      <c r="W6" s="203"/>
      <c r="X6" s="203"/>
      <c r="Y6" s="203"/>
      <c r="Z6" s="175"/>
      <c r="AA6" s="164"/>
      <c r="AB6" s="165"/>
      <c r="AC6" s="166"/>
      <c r="AD6" s="166"/>
      <c r="AE6" s="166"/>
      <c r="AF6" s="166"/>
      <c r="AG6" s="166"/>
      <c r="AH6" s="165"/>
      <c r="AI6" s="165"/>
      <c r="AJ6" s="165"/>
      <c r="AK6" s="172" t="s">
        <v>104</v>
      </c>
      <c r="AL6" s="170"/>
      <c r="AM6" s="170"/>
      <c r="AN6" s="170"/>
      <c r="AO6" s="170"/>
      <c r="AP6" s="170"/>
      <c r="AQ6" s="170"/>
      <c r="AR6" s="173"/>
      <c r="AS6" s="211"/>
      <c r="AT6" s="172" t="s">
        <v>104</v>
      </c>
      <c r="AU6" s="170"/>
      <c r="AV6" s="170"/>
      <c r="AW6" s="170"/>
      <c r="AX6" s="170"/>
      <c r="AY6" s="170"/>
      <c r="AZ6" s="170"/>
      <c r="BA6" s="173"/>
      <c r="BB6" s="211"/>
      <c r="BC6" s="182"/>
      <c r="BD6" s="183"/>
      <c r="BE6" s="183"/>
      <c r="BF6" s="183"/>
      <c r="BG6" s="183"/>
      <c r="BH6" s="183"/>
      <c r="BI6" s="183"/>
      <c r="BJ6" s="184"/>
      <c r="BK6" s="179"/>
      <c r="BL6" s="167"/>
      <c r="BM6" s="167"/>
      <c r="BN6" s="168"/>
      <c r="BO6" s="168"/>
      <c r="BP6" s="168"/>
      <c r="BQ6" s="168"/>
      <c r="BR6" s="168"/>
      <c r="BS6" s="167"/>
      <c r="BT6" s="167"/>
      <c r="BU6" s="174" t="s">
        <v>104</v>
      </c>
      <c r="BV6" s="203"/>
      <c r="BW6" s="203"/>
      <c r="BX6" s="203"/>
      <c r="BY6" s="203"/>
      <c r="BZ6" s="203"/>
      <c r="CA6" s="203"/>
      <c r="CB6" s="175"/>
      <c r="CC6" s="211"/>
      <c r="CD6" s="172" t="s">
        <v>104</v>
      </c>
      <c r="CE6" s="170"/>
      <c r="CF6" s="170"/>
      <c r="CG6" s="170"/>
      <c r="CH6" s="170"/>
      <c r="CI6" s="170"/>
      <c r="CJ6" s="170"/>
      <c r="CK6" s="173"/>
      <c r="CL6" s="211"/>
      <c r="CM6" s="172" t="s">
        <v>104</v>
      </c>
      <c r="CN6" s="170"/>
      <c r="CO6" s="170"/>
      <c r="CP6" s="170"/>
      <c r="CQ6" s="170"/>
      <c r="CR6" s="170"/>
      <c r="CS6" s="170"/>
      <c r="CT6" s="173"/>
    </row>
    <row r="7" spans="1:99" ht="42.75" customHeight="1">
      <c r="A7" s="303" t="s">
        <v>127</v>
      </c>
      <c r="B7" s="304"/>
      <c r="C7" s="304"/>
      <c r="D7" s="304"/>
      <c r="E7" s="304"/>
      <c r="F7" s="304"/>
      <c r="G7" s="304"/>
      <c r="H7" s="305"/>
      <c r="I7" s="106"/>
      <c r="J7" s="303" t="s">
        <v>127</v>
      </c>
      <c r="K7" s="304"/>
      <c r="L7" s="304"/>
      <c r="M7" s="304"/>
      <c r="N7" s="304"/>
      <c r="O7" s="304"/>
      <c r="P7" s="304"/>
      <c r="Q7" s="305"/>
      <c r="R7" s="106"/>
      <c r="S7" s="180" t="s">
        <v>104</v>
      </c>
      <c r="T7" s="308" t="s">
        <v>31</v>
      </c>
      <c r="U7" s="308"/>
      <c r="V7" s="308"/>
      <c r="W7" s="308"/>
      <c r="X7" s="308"/>
      <c r="Y7" s="308"/>
      <c r="Z7" s="181"/>
      <c r="AA7" s="165"/>
      <c r="AB7" s="165"/>
      <c r="AC7" s="166"/>
      <c r="AD7" s="166"/>
      <c r="AE7" s="166"/>
      <c r="AF7" s="166"/>
      <c r="AG7" s="166"/>
      <c r="AH7" s="165"/>
      <c r="AI7" s="165"/>
      <c r="AJ7" s="165"/>
      <c r="AK7" s="169" t="s">
        <v>104</v>
      </c>
      <c r="AL7" s="309" t="s">
        <v>30</v>
      </c>
      <c r="AM7" s="310"/>
      <c r="AN7" s="310"/>
      <c r="AO7" s="310"/>
      <c r="AP7" s="310"/>
      <c r="AQ7" s="310"/>
      <c r="AR7" s="171"/>
      <c r="AS7" s="106"/>
      <c r="AT7" s="169" t="s">
        <v>104</v>
      </c>
      <c r="AU7" s="309" t="s">
        <v>30</v>
      </c>
      <c r="AV7" s="310"/>
      <c r="AW7" s="310"/>
      <c r="AX7" s="310"/>
      <c r="AY7" s="310"/>
      <c r="AZ7" s="310"/>
      <c r="BA7" s="171"/>
      <c r="BB7" s="106"/>
      <c r="BC7" s="303" t="s">
        <v>127</v>
      </c>
      <c r="BD7" s="304"/>
      <c r="BE7" s="304"/>
      <c r="BF7" s="304"/>
      <c r="BG7" s="304"/>
      <c r="BH7" s="304"/>
      <c r="BI7" s="304"/>
      <c r="BJ7" s="305"/>
      <c r="BK7" s="179"/>
      <c r="BL7" s="167"/>
      <c r="BM7" s="167"/>
      <c r="BN7" s="168"/>
      <c r="BO7" s="168"/>
      <c r="BP7" s="168"/>
      <c r="BQ7" s="168"/>
      <c r="BR7" s="168"/>
      <c r="BS7" s="167"/>
      <c r="BT7" s="167"/>
      <c r="BU7" s="180" t="s">
        <v>104</v>
      </c>
      <c r="BV7" s="308" t="s">
        <v>31</v>
      </c>
      <c r="BW7" s="308"/>
      <c r="BX7" s="308"/>
      <c r="BY7" s="308"/>
      <c r="BZ7" s="308"/>
      <c r="CA7" s="308"/>
      <c r="CB7" s="181"/>
      <c r="CC7" s="106"/>
      <c r="CD7" s="169" t="s">
        <v>104</v>
      </c>
      <c r="CE7" s="309" t="s">
        <v>30</v>
      </c>
      <c r="CF7" s="310"/>
      <c r="CG7" s="310"/>
      <c r="CH7" s="310"/>
      <c r="CI7" s="310"/>
      <c r="CJ7" s="310"/>
      <c r="CK7" s="171"/>
      <c r="CL7" s="106"/>
      <c r="CM7" s="169" t="s">
        <v>104</v>
      </c>
      <c r="CN7" s="309" t="s">
        <v>30</v>
      </c>
      <c r="CO7" s="310"/>
      <c r="CP7" s="310"/>
      <c r="CQ7" s="310"/>
      <c r="CR7" s="310"/>
      <c r="CS7" s="310"/>
      <c r="CT7" s="171"/>
      <c r="CU7" s="106"/>
    </row>
    <row r="8" spans="1:99" ht="42.75" customHeight="1" thickBot="1">
      <c r="A8" s="185"/>
      <c r="B8" s="186"/>
      <c r="C8" s="186"/>
      <c r="D8" s="186"/>
      <c r="E8" s="186"/>
      <c r="F8" s="186"/>
      <c r="G8" s="186"/>
      <c r="H8" s="187"/>
      <c r="I8" s="117"/>
      <c r="J8" s="185"/>
      <c r="K8" s="186"/>
      <c r="L8" s="186"/>
      <c r="M8" s="186"/>
      <c r="N8" s="186"/>
      <c r="O8" s="186"/>
      <c r="P8" s="186"/>
      <c r="Q8" s="187"/>
      <c r="R8" s="117"/>
      <c r="S8" s="174" t="s">
        <v>104</v>
      </c>
      <c r="T8" s="203"/>
      <c r="U8" s="203"/>
      <c r="V8" s="203"/>
      <c r="W8" s="203"/>
      <c r="X8" s="203"/>
      <c r="Y8" s="203"/>
      <c r="Z8" s="175"/>
      <c r="AA8" s="164"/>
      <c r="AB8" s="165"/>
      <c r="AC8" s="166"/>
      <c r="AD8" s="166"/>
      <c r="AE8" s="166"/>
      <c r="AF8" s="166"/>
      <c r="AG8" s="166"/>
      <c r="AH8" s="165"/>
      <c r="AI8" s="165"/>
      <c r="AJ8" s="165"/>
      <c r="AK8" s="172" t="s">
        <v>104</v>
      </c>
      <c r="AL8" s="170"/>
      <c r="AM8" s="170"/>
      <c r="AN8" s="170"/>
      <c r="AO8" s="170"/>
      <c r="AP8" s="170"/>
      <c r="AQ8" s="170"/>
      <c r="AR8" s="173"/>
      <c r="AS8" s="117"/>
      <c r="AT8" s="172" t="s">
        <v>104</v>
      </c>
      <c r="AU8" s="170"/>
      <c r="AV8" s="170"/>
      <c r="AW8" s="170"/>
      <c r="AX8" s="170"/>
      <c r="AY8" s="170"/>
      <c r="AZ8" s="170"/>
      <c r="BA8" s="173"/>
      <c r="BB8" s="117"/>
      <c r="BC8" s="185"/>
      <c r="BD8" s="186"/>
      <c r="BE8" s="186"/>
      <c r="BF8" s="186"/>
      <c r="BG8" s="186"/>
      <c r="BH8" s="186"/>
      <c r="BI8" s="186"/>
      <c r="BJ8" s="187"/>
      <c r="BK8" s="179"/>
      <c r="BL8" s="167"/>
      <c r="BM8" s="167"/>
      <c r="BN8" s="168"/>
      <c r="BO8" s="168"/>
      <c r="BP8" s="168"/>
      <c r="BQ8" s="168"/>
      <c r="BR8" s="168"/>
      <c r="BS8" s="167"/>
      <c r="BT8" s="167"/>
      <c r="BU8" s="174" t="s">
        <v>104</v>
      </c>
      <c r="BV8" s="203"/>
      <c r="BW8" s="203"/>
      <c r="BX8" s="203"/>
      <c r="BY8" s="203"/>
      <c r="BZ8" s="203"/>
      <c r="CA8" s="203"/>
      <c r="CB8" s="175"/>
      <c r="CC8" s="117"/>
      <c r="CD8" s="172" t="s">
        <v>104</v>
      </c>
      <c r="CE8" s="170"/>
      <c r="CF8" s="170"/>
      <c r="CG8" s="170"/>
      <c r="CH8" s="170"/>
      <c r="CI8" s="170"/>
      <c r="CJ8" s="170"/>
      <c r="CK8" s="173"/>
      <c r="CL8" s="117"/>
      <c r="CM8" s="172" t="s">
        <v>104</v>
      </c>
      <c r="CN8" s="170"/>
      <c r="CO8" s="170"/>
      <c r="CP8" s="170"/>
      <c r="CQ8" s="170"/>
      <c r="CR8" s="170"/>
      <c r="CS8" s="170"/>
      <c r="CT8" s="173"/>
      <c r="CU8" s="106"/>
    </row>
    <row r="9" spans="1:98" ht="42.75" customHeight="1">
      <c r="A9" s="165"/>
      <c r="B9" s="165"/>
      <c r="C9" s="165"/>
      <c r="D9" s="165"/>
      <c r="E9" s="165"/>
      <c r="F9" s="165"/>
      <c r="G9" s="165"/>
      <c r="H9" s="165"/>
      <c r="I9" s="164"/>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4"/>
      <c r="AK9" s="165"/>
      <c r="AL9" s="165"/>
      <c r="AM9" s="165"/>
      <c r="AN9" s="165"/>
      <c r="AO9" s="165"/>
      <c r="AP9" s="165"/>
      <c r="AQ9" s="165"/>
      <c r="AR9" s="165"/>
      <c r="AS9" s="165"/>
      <c r="AT9" s="165"/>
      <c r="AU9" s="165"/>
      <c r="AV9" s="165"/>
      <c r="AW9" s="165"/>
      <c r="AX9" s="165"/>
      <c r="AY9" s="165"/>
      <c r="AZ9" s="165"/>
      <c r="BA9" s="165"/>
      <c r="BB9" s="211"/>
      <c r="BC9" s="167"/>
      <c r="BD9" s="167"/>
      <c r="BE9" s="167"/>
      <c r="BF9" s="167"/>
      <c r="BG9" s="167"/>
      <c r="BH9" s="167"/>
      <c r="BI9" s="167"/>
      <c r="BJ9" s="167"/>
      <c r="BK9" s="179"/>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row>
    <row r="10" spans="1:98" ht="42.75" customHeight="1">
      <c r="A10" s="165"/>
      <c r="B10" s="165"/>
      <c r="C10" s="165"/>
      <c r="D10" s="165"/>
      <c r="E10" s="165"/>
      <c r="F10" s="165"/>
      <c r="G10" s="165"/>
      <c r="H10" s="165"/>
      <c r="I10" s="164"/>
      <c r="J10" s="165"/>
      <c r="K10" s="165"/>
      <c r="L10" s="165"/>
      <c r="M10" s="165"/>
      <c r="N10" s="165"/>
      <c r="O10" s="165"/>
      <c r="P10" s="165"/>
      <c r="Q10" s="165"/>
      <c r="R10" s="335" t="s">
        <v>193</v>
      </c>
      <c r="S10" s="336"/>
      <c r="T10" s="336"/>
      <c r="U10" s="336"/>
      <c r="V10" s="336"/>
      <c r="W10" s="336"/>
      <c r="X10" s="336"/>
      <c r="Y10" s="336"/>
      <c r="Z10" s="336"/>
      <c r="AA10" s="336"/>
      <c r="AB10" s="336"/>
      <c r="AC10" s="336"/>
      <c r="AD10" s="336"/>
      <c r="AE10" s="336"/>
      <c r="AF10" s="336"/>
      <c r="AG10" s="336"/>
      <c r="AH10" s="336"/>
      <c r="AI10" s="336"/>
      <c r="AJ10" s="336"/>
      <c r="AK10" s="337" t="s">
        <v>104</v>
      </c>
      <c r="AL10" s="337"/>
      <c r="AM10" s="337"/>
      <c r="AN10" s="337"/>
      <c r="AO10" s="337"/>
      <c r="AP10" s="337"/>
      <c r="AQ10" s="337"/>
      <c r="AR10" s="165"/>
      <c r="AS10" s="164"/>
      <c r="AT10" s="165"/>
      <c r="AU10" s="165"/>
      <c r="AV10" s="165"/>
      <c r="AW10" s="164"/>
      <c r="AX10" s="165"/>
      <c r="AY10" s="165"/>
      <c r="AZ10" s="165"/>
      <c r="BA10" s="165"/>
      <c r="BB10" s="106"/>
      <c r="BC10" s="167"/>
      <c r="BD10" s="167"/>
      <c r="BE10" s="167"/>
      <c r="BF10" s="167"/>
      <c r="BG10" s="167"/>
      <c r="BH10" s="167"/>
      <c r="BI10" s="167"/>
      <c r="BJ10" s="167"/>
      <c r="BK10" s="179"/>
      <c r="BL10" s="167"/>
      <c r="BM10" s="167"/>
      <c r="BN10" s="167"/>
      <c r="BO10" s="329" t="s">
        <v>194</v>
      </c>
      <c r="BP10" s="330"/>
      <c r="BQ10" s="330"/>
      <c r="BR10" s="330"/>
      <c r="BS10" s="330"/>
      <c r="BT10" s="330"/>
      <c r="BU10" s="330"/>
      <c r="BV10" s="330"/>
      <c r="BW10" s="330"/>
      <c r="BX10" s="330"/>
      <c r="BY10" s="330"/>
      <c r="BZ10" s="330"/>
      <c r="CA10" s="330"/>
      <c r="CB10" s="330"/>
      <c r="CC10" s="330"/>
      <c r="CD10" s="330"/>
      <c r="CE10" s="167"/>
      <c r="CF10" s="167"/>
      <c r="CG10" s="167"/>
      <c r="CH10" s="167"/>
      <c r="CI10" s="167"/>
      <c r="CJ10" s="167"/>
      <c r="CK10" s="167"/>
      <c r="CL10" s="179"/>
      <c r="CM10" s="167"/>
      <c r="CN10" s="167"/>
      <c r="CO10" s="167"/>
      <c r="CP10" s="167"/>
      <c r="CQ10" s="167"/>
      <c r="CR10" s="167"/>
      <c r="CS10" s="167"/>
      <c r="CT10" s="167"/>
    </row>
    <row r="11" spans="1:98" ht="42.75" customHeight="1">
      <c r="A11" s="164"/>
      <c r="B11" s="165"/>
      <c r="C11" s="164"/>
      <c r="D11" s="164"/>
      <c r="E11" s="164"/>
      <c r="F11" s="165"/>
      <c r="G11" s="164"/>
      <c r="H11" s="165"/>
      <c r="I11" s="164"/>
      <c r="J11" s="164"/>
      <c r="K11" s="165"/>
      <c r="L11" s="165"/>
      <c r="M11" s="165"/>
      <c r="N11" s="165"/>
      <c r="O11" s="164"/>
      <c r="P11" s="164"/>
      <c r="Q11" s="165"/>
      <c r="R11" s="164"/>
      <c r="S11" s="165"/>
      <c r="T11" s="165"/>
      <c r="U11" s="165"/>
      <c r="V11" s="165"/>
      <c r="W11" s="165"/>
      <c r="X11" s="165"/>
      <c r="Y11" s="165"/>
      <c r="Z11" s="165"/>
      <c r="AA11" s="188"/>
      <c r="AB11" s="164"/>
      <c r="AC11" s="164"/>
      <c r="AD11" s="164"/>
      <c r="AE11" s="164"/>
      <c r="AF11" s="164"/>
      <c r="AG11" s="164"/>
      <c r="AH11" s="164"/>
      <c r="AI11" s="164"/>
      <c r="AJ11" s="164"/>
      <c r="AK11" s="164"/>
      <c r="AL11" s="164"/>
      <c r="AM11" s="164"/>
      <c r="AN11" s="164"/>
      <c r="AO11" s="189"/>
      <c r="AP11" s="189"/>
      <c r="AQ11" s="189"/>
      <c r="AR11" s="189"/>
      <c r="AS11" s="189"/>
      <c r="AT11" s="189"/>
      <c r="AU11" s="189"/>
      <c r="AV11" s="189"/>
      <c r="AW11" s="189"/>
      <c r="AX11" s="189"/>
      <c r="AY11" s="189"/>
      <c r="AZ11" s="190"/>
      <c r="BA11" s="191"/>
      <c r="BB11" s="106"/>
      <c r="BC11" s="192"/>
      <c r="BD11" s="193"/>
      <c r="BE11" s="193"/>
      <c r="BF11" s="193"/>
      <c r="BG11" s="193"/>
      <c r="BH11" s="192"/>
      <c r="BI11" s="193"/>
      <c r="BJ11" s="193"/>
      <c r="BK11" s="193"/>
      <c r="BL11" s="193"/>
      <c r="BM11" s="193"/>
      <c r="BN11" s="193"/>
      <c r="BO11" s="193"/>
      <c r="BP11" s="193"/>
      <c r="BQ11" s="193"/>
      <c r="BR11" s="193"/>
      <c r="BS11" s="193"/>
      <c r="BT11" s="167"/>
      <c r="BU11" s="167"/>
      <c r="BV11" s="179"/>
      <c r="BW11" s="179"/>
      <c r="BX11" s="179"/>
      <c r="BY11" s="179"/>
      <c r="BZ11" s="179"/>
      <c r="CA11" s="179"/>
      <c r="CB11" s="179"/>
      <c r="CC11" s="179"/>
      <c r="CD11" s="179"/>
      <c r="CE11" s="179"/>
      <c r="CF11" s="179"/>
      <c r="CG11" s="179"/>
      <c r="CH11" s="179"/>
      <c r="CI11" s="179"/>
      <c r="CJ11" s="179"/>
      <c r="CK11" s="179"/>
      <c r="CL11" s="179"/>
      <c r="CM11" s="179"/>
      <c r="CN11" s="167"/>
      <c r="CO11" s="179"/>
      <c r="CP11" s="167"/>
      <c r="CQ11" s="167"/>
      <c r="CR11" s="167"/>
      <c r="CS11" s="167"/>
      <c r="CT11" s="167"/>
    </row>
    <row r="12" spans="1:98" ht="42.75" customHeight="1" thickBot="1">
      <c r="A12" s="19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1"/>
      <c r="AT12" s="191"/>
      <c r="AU12" s="191"/>
      <c r="AV12" s="191"/>
      <c r="AW12" s="191"/>
      <c r="AX12" s="191"/>
      <c r="AY12" s="191"/>
      <c r="AZ12" s="191"/>
      <c r="BA12" s="191"/>
      <c r="BB12" s="106"/>
      <c r="BC12" s="192"/>
      <c r="BD12" s="192"/>
      <c r="BE12" s="192"/>
      <c r="BF12" s="192"/>
      <c r="BG12" s="192"/>
      <c r="BH12" s="192"/>
      <c r="BI12" s="192"/>
      <c r="BJ12" s="192"/>
      <c r="BK12" s="192"/>
      <c r="BL12" s="192"/>
      <c r="BM12" s="192"/>
      <c r="BN12" s="192"/>
      <c r="BO12" s="192"/>
      <c r="BP12" s="192"/>
      <c r="BQ12" s="192"/>
      <c r="BR12" s="192"/>
      <c r="BS12" s="192"/>
      <c r="BT12" s="195"/>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row>
    <row r="13" spans="1:99" s="197" customFormat="1" ht="42.75" customHeight="1">
      <c r="A13" s="176"/>
      <c r="B13" s="177"/>
      <c r="C13" s="177"/>
      <c r="D13" s="177"/>
      <c r="E13" s="177"/>
      <c r="F13" s="177"/>
      <c r="G13" s="177"/>
      <c r="H13" s="178"/>
      <c r="I13" s="196"/>
      <c r="J13" s="176"/>
      <c r="K13" s="177"/>
      <c r="L13" s="177"/>
      <c r="M13" s="177"/>
      <c r="N13" s="177"/>
      <c r="O13" s="177"/>
      <c r="P13" s="177"/>
      <c r="Q13" s="178"/>
      <c r="R13" s="209"/>
      <c r="S13" s="176"/>
      <c r="T13" s="177"/>
      <c r="U13" s="177"/>
      <c r="V13" s="177"/>
      <c r="W13" s="177"/>
      <c r="X13" s="177"/>
      <c r="Y13" s="177"/>
      <c r="Z13" s="178"/>
      <c r="AA13" s="196"/>
      <c r="AB13" s="320" t="s">
        <v>197</v>
      </c>
      <c r="AC13" s="321"/>
      <c r="AD13" s="321"/>
      <c r="AE13" s="321"/>
      <c r="AF13" s="321"/>
      <c r="AG13" s="321"/>
      <c r="AH13" s="321"/>
      <c r="AI13" s="322"/>
      <c r="AJ13" s="196"/>
      <c r="AK13" s="311" t="s">
        <v>195</v>
      </c>
      <c r="AL13" s="312"/>
      <c r="AM13" s="312"/>
      <c r="AN13" s="312"/>
      <c r="AO13" s="312"/>
      <c r="AP13" s="312"/>
      <c r="AQ13" s="312"/>
      <c r="AR13" s="313"/>
      <c r="AS13" s="196"/>
      <c r="AT13" s="311" t="s">
        <v>195</v>
      </c>
      <c r="AU13" s="312"/>
      <c r="AV13" s="312"/>
      <c r="AW13" s="312"/>
      <c r="AX13" s="312"/>
      <c r="AY13" s="312"/>
      <c r="AZ13" s="312"/>
      <c r="BA13" s="313"/>
      <c r="BB13" s="106"/>
      <c r="BC13" s="176"/>
      <c r="BD13" s="177"/>
      <c r="BE13" s="177"/>
      <c r="BF13" s="177"/>
      <c r="BG13" s="177"/>
      <c r="BH13" s="177"/>
      <c r="BI13" s="177"/>
      <c r="BJ13" s="178"/>
      <c r="BK13" s="196"/>
      <c r="BL13" s="176"/>
      <c r="BM13" s="177"/>
      <c r="BN13" s="177"/>
      <c r="BO13" s="177"/>
      <c r="BP13" s="177"/>
      <c r="BQ13" s="177"/>
      <c r="BR13" s="177"/>
      <c r="BS13" s="178"/>
      <c r="BT13" s="196"/>
      <c r="BU13" s="176"/>
      <c r="BV13" s="177"/>
      <c r="BW13" s="177"/>
      <c r="BX13" s="177"/>
      <c r="BY13" s="177"/>
      <c r="BZ13" s="177"/>
      <c r="CA13" s="177"/>
      <c r="CB13" s="178"/>
      <c r="CC13" s="196"/>
      <c r="CD13" s="176"/>
      <c r="CE13" s="177"/>
      <c r="CF13" s="177"/>
      <c r="CG13" s="177"/>
      <c r="CH13" s="177"/>
      <c r="CI13" s="177"/>
      <c r="CJ13" s="177"/>
      <c r="CK13" s="178"/>
      <c r="CL13" s="196"/>
      <c r="CM13" s="176"/>
      <c r="CN13" s="177"/>
      <c r="CO13" s="177"/>
      <c r="CP13" s="177"/>
      <c r="CQ13" s="177"/>
      <c r="CR13" s="177"/>
      <c r="CS13" s="177"/>
      <c r="CT13" s="178"/>
      <c r="CU13" s="196"/>
    </row>
    <row r="14" spans="1:99" s="197" customFormat="1" ht="42.75" customHeight="1">
      <c r="A14" s="303" t="s">
        <v>127</v>
      </c>
      <c r="B14" s="304"/>
      <c r="C14" s="304"/>
      <c r="D14" s="304"/>
      <c r="E14" s="304"/>
      <c r="F14" s="304"/>
      <c r="G14" s="304"/>
      <c r="H14" s="305"/>
      <c r="I14" s="196"/>
      <c r="J14" s="303" t="s">
        <v>127</v>
      </c>
      <c r="K14" s="304"/>
      <c r="L14" s="304"/>
      <c r="M14" s="304"/>
      <c r="N14" s="304"/>
      <c r="O14" s="304"/>
      <c r="P14" s="304"/>
      <c r="Q14" s="305"/>
      <c r="R14" s="210"/>
      <c r="S14" s="303" t="s">
        <v>127</v>
      </c>
      <c r="T14" s="304"/>
      <c r="U14" s="304"/>
      <c r="V14" s="304"/>
      <c r="W14" s="304"/>
      <c r="X14" s="304"/>
      <c r="Y14" s="304"/>
      <c r="Z14" s="305"/>
      <c r="AA14" s="196"/>
      <c r="AB14" s="323"/>
      <c r="AC14" s="324"/>
      <c r="AD14" s="324"/>
      <c r="AE14" s="324"/>
      <c r="AF14" s="324"/>
      <c r="AG14" s="324"/>
      <c r="AH14" s="324"/>
      <c r="AI14" s="325"/>
      <c r="AJ14" s="196"/>
      <c r="AK14" s="314"/>
      <c r="AL14" s="315"/>
      <c r="AM14" s="315"/>
      <c r="AN14" s="315"/>
      <c r="AO14" s="315"/>
      <c r="AP14" s="315"/>
      <c r="AQ14" s="315"/>
      <c r="AR14" s="316"/>
      <c r="AS14" s="202"/>
      <c r="AT14" s="314"/>
      <c r="AU14" s="315"/>
      <c r="AV14" s="315"/>
      <c r="AW14" s="315"/>
      <c r="AX14" s="315"/>
      <c r="AY14" s="315"/>
      <c r="AZ14" s="315"/>
      <c r="BA14" s="316"/>
      <c r="BB14" s="117"/>
      <c r="BC14" s="303" t="s">
        <v>127</v>
      </c>
      <c r="BD14" s="304"/>
      <c r="BE14" s="304"/>
      <c r="BF14" s="304"/>
      <c r="BG14" s="304"/>
      <c r="BH14" s="304"/>
      <c r="BI14" s="304"/>
      <c r="BJ14" s="305"/>
      <c r="BK14" s="196"/>
      <c r="BL14" s="303" t="s">
        <v>127</v>
      </c>
      <c r="BM14" s="304"/>
      <c r="BN14" s="304"/>
      <c r="BO14" s="304"/>
      <c r="BP14" s="304"/>
      <c r="BQ14" s="304"/>
      <c r="BR14" s="304"/>
      <c r="BS14" s="305"/>
      <c r="BT14" s="196"/>
      <c r="BU14" s="303" t="s">
        <v>127</v>
      </c>
      <c r="BV14" s="304"/>
      <c r="BW14" s="304"/>
      <c r="BX14" s="304"/>
      <c r="BY14" s="304"/>
      <c r="BZ14" s="304"/>
      <c r="CA14" s="304"/>
      <c r="CB14" s="305"/>
      <c r="CC14" s="196"/>
      <c r="CD14" s="303" t="s">
        <v>127</v>
      </c>
      <c r="CE14" s="304"/>
      <c r="CF14" s="304"/>
      <c r="CG14" s="304"/>
      <c r="CH14" s="304"/>
      <c r="CI14" s="304"/>
      <c r="CJ14" s="304"/>
      <c r="CK14" s="305"/>
      <c r="CL14" s="196"/>
      <c r="CM14" s="303" t="s">
        <v>127</v>
      </c>
      <c r="CN14" s="304"/>
      <c r="CO14" s="304"/>
      <c r="CP14" s="304"/>
      <c r="CQ14" s="304"/>
      <c r="CR14" s="304"/>
      <c r="CS14" s="304"/>
      <c r="CT14" s="305"/>
      <c r="CU14" s="196"/>
    </row>
    <row r="15" spans="1:99" s="197" customFormat="1" ht="42.75" customHeight="1" thickBot="1">
      <c r="A15" s="185"/>
      <c r="B15" s="186"/>
      <c r="C15" s="186"/>
      <c r="D15" s="186"/>
      <c r="E15" s="186"/>
      <c r="F15" s="186"/>
      <c r="G15" s="186"/>
      <c r="H15" s="187"/>
      <c r="I15" s="198"/>
      <c r="J15" s="185"/>
      <c r="K15" s="186"/>
      <c r="L15" s="186"/>
      <c r="M15" s="186"/>
      <c r="N15" s="186"/>
      <c r="O15" s="186"/>
      <c r="P15" s="186"/>
      <c r="Q15" s="187"/>
      <c r="R15" s="196"/>
      <c r="S15" s="185"/>
      <c r="T15" s="186"/>
      <c r="U15" s="186"/>
      <c r="V15" s="186"/>
      <c r="W15" s="186"/>
      <c r="X15" s="186"/>
      <c r="Y15" s="186"/>
      <c r="Z15" s="187"/>
      <c r="AA15" s="198"/>
      <c r="AB15" s="326"/>
      <c r="AC15" s="327"/>
      <c r="AD15" s="327"/>
      <c r="AE15" s="327"/>
      <c r="AF15" s="327"/>
      <c r="AG15" s="327"/>
      <c r="AH15" s="327"/>
      <c r="AI15" s="328"/>
      <c r="AJ15" s="196"/>
      <c r="AK15" s="317"/>
      <c r="AL15" s="318"/>
      <c r="AM15" s="318"/>
      <c r="AN15" s="318"/>
      <c r="AO15" s="318"/>
      <c r="AP15" s="318"/>
      <c r="AQ15" s="318"/>
      <c r="AR15" s="319"/>
      <c r="AS15" s="202"/>
      <c r="AT15" s="317"/>
      <c r="AU15" s="318"/>
      <c r="AV15" s="318"/>
      <c r="AW15" s="318"/>
      <c r="AX15" s="318"/>
      <c r="AY15" s="318"/>
      <c r="AZ15" s="318"/>
      <c r="BA15" s="319"/>
      <c r="BB15" s="106"/>
      <c r="BC15" s="185"/>
      <c r="BD15" s="186"/>
      <c r="BE15" s="186"/>
      <c r="BF15" s="186"/>
      <c r="BG15" s="186"/>
      <c r="BH15" s="186"/>
      <c r="BI15" s="186"/>
      <c r="BJ15" s="187"/>
      <c r="BK15" s="196"/>
      <c r="BL15" s="185"/>
      <c r="BM15" s="186"/>
      <c r="BN15" s="186"/>
      <c r="BO15" s="186"/>
      <c r="BP15" s="186"/>
      <c r="BQ15" s="186"/>
      <c r="BR15" s="186"/>
      <c r="BS15" s="187"/>
      <c r="BT15" s="196"/>
      <c r="BU15" s="185"/>
      <c r="BV15" s="186"/>
      <c r="BW15" s="186"/>
      <c r="BX15" s="186"/>
      <c r="BY15" s="186"/>
      <c r="BZ15" s="186"/>
      <c r="CA15" s="186"/>
      <c r="CB15" s="187"/>
      <c r="CC15" s="196"/>
      <c r="CD15" s="185"/>
      <c r="CE15" s="186"/>
      <c r="CF15" s="186"/>
      <c r="CG15" s="186"/>
      <c r="CH15" s="186"/>
      <c r="CI15" s="186"/>
      <c r="CJ15" s="186"/>
      <c r="CK15" s="187"/>
      <c r="CL15" s="196"/>
      <c r="CM15" s="185"/>
      <c r="CN15" s="186"/>
      <c r="CO15" s="186"/>
      <c r="CP15" s="186"/>
      <c r="CQ15" s="186"/>
      <c r="CR15" s="186"/>
      <c r="CS15" s="186"/>
      <c r="CT15" s="187"/>
      <c r="CU15" s="198"/>
    </row>
    <row r="16" spans="9:90" ht="12.75">
      <c r="I16" s="106"/>
      <c r="R16" s="106"/>
      <c r="U16" s="106"/>
      <c r="AS16" s="106"/>
      <c r="AW16" s="106"/>
      <c r="BK16" s="106"/>
      <c r="BT16" s="106"/>
      <c r="CD16" s="106"/>
      <c r="CJ16" s="106"/>
      <c r="CL16" s="106"/>
    </row>
    <row r="17" spans="4:93" ht="21">
      <c r="D17" s="331" t="s">
        <v>196</v>
      </c>
      <c r="E17" s="331"/>
      <c r="F17" s="331"/>
      <c r="G17" s="331"/>
      <c r="H17" s="331"/>
      <c r="I17" s="331"/>
      <c r="J17" s="331"/>
      <c r="K17" s="331"/>
      <c r="L17" s="331"/>
      <c r="M17" s="331"/>
      <c r="N17" s="331"/>
      <c r="O17" s="331"/>
      <c r="P17" s="331"/>
      <c r="Q17" s="331"/>
      <c r="R17" s="331"/>
      <c r="S17" s="331"/>
      <c r="T17" s="331"/>
      <c r="U17" s="331"/>
      <c r="V17" s="331"/>
      <c r="W17" s="331"/>
      <c r="X17" s="331"/>
      <c r="Y17" s="331"/>
      <c r="Z17" s="331"/>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106"/>
      <c r="BM17" s="106"/>
      <c r="BN17" s="106"/>
      <c r="BW17" s="331"/>
      <c r="BX17" s="331"/>
      <c r="BY17" s="331"/>
      <c r="BZ17" s="331"/>
      <c r="CA17" s="331"/>
      <c r="CB17" s="331"/>
      <c r="CC17" s="331"/>
      <c r="CD17" s="331"/>
      <c r="CE17" s="331"/>
      <c r="CF17" s="331"/>
      <c r="CG17" s="331"/>
      <c r="CH17" s="331"/>
      <c r="CI17" s="331"/>
      <c r="CJ17" s="331"/>
      <c r="CK17" s="331"/>
      <c r="CL17" s="331"/>
      <c r="CM17" s="331"/>
      <c r="CN17" s="331"/>
      <c r="CO17" s="331"/>
    </row>
    <row r="18" spans="36:41" ht="21">
      <c r="AJ18" s="199"/>
      <c r="AK18" s="106"/>
      <c r="AL18" s="106"/>
      <c r="AM18" s="106"/>
      <c r="AN18" s="106"/>
      <c r="AO18" s="106"/>
    </row>
    <row r="21" spans="33:35" ht="12.75">
      <c r="AG21" s="106"/>
      <c r="AH21" s="106"/>
      <c r="AI21" s="106"/>
    </row>
    <row r="22" ht="12.75">
      <c r="O22" s="106"/>
    </row>
    <row r="25" ht="12.75">
      <c r="CI25" s="106"/>
    </row>
    <row r="30" ht="12.75">
      <c r="CN30" s="200"/>
    </row>
  </sheetData>
  <sheetProtection/>
  <mergeCells count="39">
    <mergeCell ref="D17:Z17"/>
    <mergeCell ref="AJ17:BK17"/>
    <mergeCell ref="BW17:CO17"/>
    <mergeCell ref="A2:AR2"/>
    <mergeCell ref="R10:AJ10"/>
    <mergeCell ref="AK10:AQ10"/>
    <mergeCell ref="CD14:CK14"/>
    <mergeCell ref="CM14:CT14"/>
    <mergeCell ref="CN4:CS4"/>
    <mergeCell ref="CN7:CS7"/>
    <mergeCell ref="AK13:AR15"/>
    <mergeCell ref="AT13:BA15"/>
    <mergeCell ref="AB13:AI15"/>
    <mergeCell ref="BO10:CD10"/>
    <mergeCell ref="BL14:BS14"/>
    <mergeCell ref="BU14:CB14"/>
    <mergeCell ref="BC14:BJ14"/>
    <mergeCell ref="AU7:AZ7"/>
    <mergeCell ref="AU4:AZ4"/>
    <mergeCell ref="BV7:CA7"/>
    <mergeCell ref="BV4:CA4"/>
    <mergeCell ref="CE4:CJ4"/>
    <mergeCell ref="CE7:CJ7"/>
    <mergeCell ref="J4:Q4"/>
    <mergeCell ref="J7:Q7"/>
    <mergeCell ref="T7:Y7"/>
    <mergeCell ref="T4:Y4"/>
    <mergeCell ref="AL4:AQ4"/>
    <mergeCell ref="AL7:AQ7"/>
    <mergeCell ref="AJ1:BK1"/>
    <mergeCell ref="A1:AI1"/>
    <mergeCell ref="A14:H14"/>
    <mergeCell ref="J14:Q14"/>
    <mergeCell ref="S14:Z14"/>
    <mergeCell ref="A7:H7"/>
    <mergeCell ref="BC4:BJ4"/>
    <mergeCell ref="AS2:CT2"/>
    <mergeCell ref="BC7:BJ7"/>
    <mergeCell ref="A4:H4"/>
  </mergeCells>
  <printOptions/>
  <pageMargins left="0.31496062992125984" right="0" top="0.3937007874015748" bottom="0.1968503937007874" header="0.5118110236220472" footer="0.5118110236220472"/>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O72"/>
  <sheetViews>
    <sheetView showZeros="0" zoomScalePageLayoutView="0" workbookViewId="0" topLeftCell="A22">
      <selection activeCell="I34" sqref="I34"/>
    </sheetView>
  </sheetViews>
  <sheetFormatPr defaultColWidth="9.00390625" defaultRowHeight="15.75" customHeight="1"/>
  <cols>
    <col min="1" max="1" width="1.37890625" style="39" customWidth="1"/>
    <col min="2" max="2" width="14.875" style="69" customWidth="1"/>
    <col min="3" max="5" width="8.875" style="39" customWidth="1"/>
    <col min="6" max="6" width="3.25390625" style="39" customWidth="1"/>
    <col min="7" max="7" width="14.875" style="39" bestFit="1" customWidth="1"/>
    <col min="8" max="8" width="8.875" style="39" customWidth="1"/>
    <col min="9" max="9" width="9.625" style="39" bestFit="1" customWidth="1"/>
    <col min="10" max="10" width="8.875" style="39" customWidth="1"/>
    <col min="11" max="11" width="2.125" style="39" customWidth="1"/>
    <col min="12" max="12" width="15.875" style="39" customWidth="1"/>
    <col min="13" max="16384" width="8.875" style="39" customWidth="1"/>
  </cols>
  <sheetData>
    <row r="1" spans="1:11" ht="15.75" customHeight="1" thickBot="1">
      <c r="A1" s="37"/>
      <c r="B1" s="38"/>
      <c r="C1" s="338" t="s">
        <v>23</v>
      </c>
      <c r="D1" s="339"/>
      <c r="E1" s="339"/>
      <c r="F1" s="339"/>
      <c r="G1" s="340"/>
      <c r="H1" s="37"/>
      <c r="I1" s="37"/>
      <c r="J1" s="37"/>
      <c r="K1" s="37"/>
    </row>
    <row r="2" spans="1:11" ht="15.75" customHeight="1">
      <c r="A2" s="37"/>
      <c r="B2" s="38"/>
      <c r="C2" s="40" t="s">
        <v>24</v>
      </c>
      <c r="D2" s="37"/>
      <c r="E2" s="37"/>
      <c r="F2" s="37"/>
      <c r="G2" s="37"/>
      <c r="H2" s="37"/>
      <c r="I2" s="37"/>
      <c r="J2" s="37"/>
      <c r="K2" s="37"/>
    </row>
    <row r="3" spans="1:11" ht="15.75" customHeight="1">
      <c r="A3" s="37"/>
      <c r="B3" s="38"/>
      <c r="C3" s="37"/>
      <c r="D3" s="37"/>
      <c r="E3" s="37"/>
      <c r="F3" s="37"/>
      <c r="G3" s="37"/>
      <c r="H3" s="37"/>
      <c r="I3" s="37"/>
      <c r="J3" s="37"/>
      <c r="K3" s="37"/>
    </row>
    <row r="4" spans="1:11" ht="15.75" customHeight="1">
      <c r="A4" s="37"/>
      <c r="B4" s="41" t="s">
        <v>25</v>
      </c>
      <c r="C4" s="42" t="s">
        <v>26</v>
      </c>
      <c r="D4" s="42" t="s">
        <v>27</v>
      </c>
      <c r="E4" s="42" t="s">
        <v>28</v>
      </c>
      <c r="F4" s="37"/>
      <c r="G4" s="43" t="s">
        <v>29</v>
      </c>
      <c r="H4" s="42" t="s">
        <v>26</v>
      </c>
      <c r="I4" s="42" t="s">
        <v>27</v>
      </c>
      <c r="J4" s="42" t="s">
        <v>28</v>
      </c>
      <c r="K4" s="37"/>
    </row>
    <row r="5" spans="1:11" ht="15.75" customHeight="1">
      <c r="A5" s="37"/>
      <c r="B5" s="41" t="s">
        <v>31</v>
      </c>
      <c r="C5" s="45">
        <f>C18</f>
        <v>163</v>
      </c>
      <c r="D5" s="46">
        <f>+C5/C8</f>
        <v>0.2958257713248639</v>
      </c>
      <c r="E5" s="47">
        <f>+E8*D5</f>
        <v>92.29764065335753</v>
      </c>
      <c r="F5" s="37"/>
      <c r="G5" s="18" t="s">
        <v>47</v>
      </c>
      <c r="H5" s="49">
        <v>57</v>
      </c>
      <c r="I5" s="46">
        <f>+H5/H$15</f>
        <v>0.2261904761904762</v>
      </c>
      <c r="J5" s="47">
        <f>+J$15*I5</f>
        <v>32.275862068965516</v>
      </c>
      <c r="K5" s="37"/>
    </row>
    <row r="6" spans="1:15" ht="15.75" customHeight="1">
      <c r="A6" s="37"/>
      <c r="B6" s="41" t="s">
        <v>29</v>
      </c>
      <c r="C6" s="45">
        <f>H15</f>
        <v>252</v>
      </c>
      <c r="D6" s="46">
        <f>+C6/C8</f>
        <v>0.4573502722323049</v>
      </c>
      <c r="E6" s="47">
        <f>+E8*D6</f>
        <v>142.69328493647913</v>
      </c>
      <c r="F6" s="37"/>
      <c r="G6" s="18" t="s">
        <v>48</v>
      </c>
      <c r="H6" s="49">
        <v>7</v>
      </c>
      <c r="I6" s="46">
        <f aca="true" t="shared" si="0" ref="I6:I14">+H6/H$15</f>
        <v>0.027777777777777776</v>
      </c>
      <c r="J6" s="47">
        <f aca="true" t="shared" si="1" ref="J6:J14">+J$15*I6</f>
        <v>3.9637023593466423</v>
      </c>
      <c r="K6" s="37"/>
      <c r="L6" s="44" t="s">
        <v>30</v>
      </c>
      <c r="M6" s="42" t="s">
        <v>26</v>
      </c>
      <c r="N6" s="42" t="s">
        <v>27</v>
      </c>
      <c r="O6" s="42" t="s">
        <v>28</v>
      </c>
    </row>
    <row r="7" spans="1:15" ht="15.75" customHeight="1">
      <c r="A7" s="37"/>
      <c r="B7" s="41" t="s">
        <v>30</v>
      </c>
      <c r="C7" s="45">
        <f>M15</f>
        <v>136</v>
      </c>
      <c r="D7" s="46">
        <f>+C7/C8</f>
        <v>0.24682395644283123</v>
      </c>
      <c r="E7" s="47">
        <f>+E8*D7</f>
        <v>77.00907441016334</v>
      </c>
      <c r="F7" s="37"/>
      <c r="G7" s="18" t="s">
        <v>49</v>
      </c>
      <c r="H7" s="49">
        <v>39</v>
      </c>
      <c r="I7" s="46">
        <f t="shared" si="0"/>
        <v>0.15476190476190477</v>
      </c>
      <c r="J7" s="47">
        <f t="shared" si="1"/>
        <v>22.083484573502723</v>
      </c>
      <c r="K7" s="37"/>
      <c r="L7" s="18" t="s">
        <v>55</v>
      </c>
      <c r="M7" s="49">
        <v>54</v>
      </c>
      <c r="N7" s="46">
        <f>+M7/M15</f>
        <v>0.39705882352941174</v>
      </c>
      <c r="O7" s="47">
        <v>30</v>
      </c>
    </row>
    <row r="8" spans="1:15" ht="15.75" customHeight="1">
      <c r="A8" s="37"/>
      <c r="B8" s="50" t="s">
        <v>32</v>
      </c>
      <c r="C8" s="51">
        <f>SUM(C5:C7)</f>
        <v>551</v>
      </c>
      <c r="D8" s="52">
        <f>SUM(D5:D7)</f>
        <v>1</v>
      </c>
      <c r="E8" s="53">
        <f>312</f>
        <v>312</v>
      </c>
      <c r="F8" s="37"/>
      <c r="G8" s="18" t="s">
        <v>50</v>
      </c>
      <c r="H8" s="49">
        <v>35</v>
      </c>
      <c r="I8" s="46">
        <f t="shared" si="0"/>
        <v>0.1388888888888889</v>
      </c>
      <c r="J8" s="47">
        <f t="shared" si="1"/>
        <v>19.818511796733212</v>
      </c>
      <c r="K8" s="37"/>
      <c r="L8" s="18" t="s">
        <v>56</v>
      </c>
      <c r="M8" s="49">
        <v>27</v>
      </c>
      <c r="N8" s="46">
        <f>+M8/M15</f>
        <v>0.19852941176470587</v>
      </c>
      <c r="O8" s="47">
        <f>+O15*N8</f>
        <v>15.288566243194191</v>
      </c>
    </row>
    <row r="9" spans="1:15" ht="15.75" customHeight="1">
      <c r="A9" s="37"/>
      <c r="B9" s="38"/>
      <c r="C9" s="37"/>
      <c r="D9" s="37"/>
      <c r="E9" s="37"/>
      <c r="F9" s="37"/>
      <c r="G9" s="18" t="s">
        <v>60</v>
      </c>
      <c r="H9" s="49">
        <v>14</v>
      </c>
      <c r="I9" s="46">
        <f t="shared" si="0"/>
        <v>0.05555555555555555</v>
      </c>
      <c r="J9" s="47">
        <f t="shared" si="1"/>
        <v>7.927404718693285</v>
      </c>
      <c r="K9" s="37"/>
      <c r="L9" s="18" t="s">
        <v>57</v>
      </c>
      <c r="M9" s="49">
        <v>16</v>
      </c>
      <c r="N9" s="46">
        <f>+M9/M15</f>
        <v>0.11764705882352941</v>
      </c>
      <c r="O9" s="47">
        <f>+O15*N9</f>
        <v>9.05989110707804</v>
      </c>
    </row>
    <row r="10" spans="1:15" ht="15.75" customHeight="1">
      <c r="A10" s="37"/>
      <c r="B10" s="41" t="s">
        <v>31</v>
      </c>
      <c r="C10" s="42" t="s">
        <v>26</v>
      </c>
      <c r="D10" s="42" t="s">
        <v>27</v>
      </c>
      <c r="E10" s="42" t="s">
        <v>28</v>
      </c>
      <c r="F10" s="37"/>
      <c r="G10" s="18" t="s">
        <v>51</v>
      </c>
      <c r="H10" s="49">
        <v>31</v>
      </c>
      <c r="I10" s="46">
        <f t="shared" si="0"/>
        <v>0.12301587301587301</v>
      </c>
      <c r="J10" s="47">
        <f t="shared" si="1"/>
        <v>17.5535390199637</v>
      </c>
      <c r="K10" s="37"/>
      <c r="L10" s="18" t="s">
        <v>70</v>
      </c>
      <c r="M10" s="49">
        <v>31</v>
      </c>
      <c r="N10" s="46">
        <f>+M10/M15</f>
        <v>0.22794117647058823</v>
      </c>
      <c r="O10" s="47">
        <f>+O15*N10</f>
        <v>17.5535390199637</v>
      </c>
    </row>
    <row r="11" spans="1:15" ht="15.75" customHeight="1">
      <c r="A11" s="37"/>
      <c r="B11" s="48" t="s">
        <v>43</v>
      </c>
      <c r="C11" s="55">
        <v>31</v>
      </c>
      <c r="D11" s="46">
        <f aca="true" t="shared" si="2" ref="D11:D17">+C11/C$18</f>
        <v>0.1901840490797546</v>
      </c>
      <c r="E11" s="47">
        <f>+E$18*D11</f>
        <v>17.553539019963704</v>
      </c>
      <c r="F11" s="37"/>
      <c r="G11" s="18" t="s">
        <v>52</v>
      </c>
      <c r="H11" s="49">
        <v>21</v>
      </c>
      <c r="I11" s="46">
        <f t="shared" si="0"/>
        <v>0.08333333333333333</v>
      </c>
      <c r="J11" s="47">
        <f t="shared" si="1"/>
        <v>11.891107078039926</v>
      </c>
      <c r="K11" s="37"/>
      <c r="L11" s="18" t="s">
        <v>71</v>
      </c>
      <c r="M11" s="49">
        <v>8</v>
      </c>
      <c r="N11" s="46">
        <f>+M11/M15</f>
        <v>0.058823529411764705</v>
      </c>
      <c r="O11" s="47">
        <f>+O15*N11</f>
        <v>4.52994555353902</v>
      </c>
    </row>
    <row r="12" spans="1:15" ht="15.75" customHeight="1">
      <c r="A12" s="37"/>
      <c r="B12" s="48" t="s">
        <v>44</v>
      </c>
      <c r="C12" s="55">
        <v>42</v>
      </c>
      <c r="D12" s="46">
        <f t="shared" si="2"/>
        <v>0.25766871165644173</v>
      </c>
      <c r="E12" s="47">
        <v>23</v>
      </c>
      <c r="F12" s="37"/>
      <c r="G12" s="18" t="s">
        <v>53</v>
      </c>
      <c r="H12" s="49">
        <v>30</v>
      </c>
      <c r="I12" s="46">
        <f t="shared" si="0"/>
        <v>0.11904761904761904</v>
      </c>
      <c r="J12" s="47">
        <f t="shared" si="1"/>
        <v>16.987295825771323</v>
      </c>
      <c r="K12" s="37"/>
      <c r="L12" s="54"/>
      <c r="M12" s="49"/>
      <c r="N12" s="46">
        <f>+M12/M15</f>
        <v>0</v>
      </c>
      <c r="O12" s="47">
        <f>+O15*N12</f>
        <v>0</v>
      </c>
    </row>
    <row r="13" spans="1:15" ht="15.75" customHeight="1">
      <c r="A13" s="37"/>
      <c r="B13" s="48" t="s">
        <v>59</v>
      </c>
      <c r="C13" s="55">
        <v>11</v>
      </c>
      <c r="D13" s="46">
        <f t="shared" si="2"/>
        <v>0.06748466257668712</v>
      </c>
      <c r="E13" s="47">
        <f>+E$18*D13</f>
        <v>6.228675136116152</v>
      </c>
      <c r="F13" s="37"/>
      <c r="G13" s="18" t="s">
        <v>54</v>
      </c>
      <c r="H13" s="49">
        <v>18</v>
      </c>
      <c r="I13" s="46">
        <f t="shared" si="0"/>
        <v>0.07142857142857142</v>
      </c>
      <c r="J13" s="47">
        <f t="shared" si="1"/>
        <v>10.192377495462795</v>
      </c>
      <c r="K13" s="37"/>
      <c r="L13" s="56"/>
      <c r="M13" s="49"/>
      <c r="N13" s="46">
        <f>+M13/M15</f>
        <v>0</v>
      </c>
      <c r="O13" s="47">
        <f>+O15*N13</f>
        <v>0</v>
      </c>
    </row>
    <row r="14" spans="1:15" ht="15.75" customHeight="1">
      <c r="A14" s="37"/>
      <c r="B14" s="48" t="s">
        <v>68</v>
      </c>
      <c r="C14" s="55">
        <v>10</v>
      </c>
      <c r="D14" s="46">
        <f t="shared" si="2"/>
        <v>0.06134969325153374</v>
      </c>
      <c r="E14" s="47">
        <f>+E$18*D14</f>
        <v>5.662431941923775</v>
      </c>
      <c r="F14" s="37"/>
      <c r="G14" s="48"/>
      <c r="H14" s="49"/>
      <c r="I14" s="46">
        <f t="shared" si="0"/>
        <v>0</v>
      </c>
      <c r="J14" s="47">
        <f t="shared" si="1"/>
        <v>0</v>
      </c>
      <c r="K14" s="37"/>
      <c r="L14" s="56"/>
      <c r="M14" s="49"/>
      <c r="N14" s="46">
        <f>+M14/M15</f>
        <v>0</v>
      </c>
      <c r="O14" s="47">
        <f>+O15*N14</f>
        <v>0</v>
      </c>
    </row>
    <row r="15" spans="1:15" ht="15.75" customHeight="1">
      <c r="A15" s="37"/>
      <c r="B15" s="48" t="s">
        <v>69</v>
      </c>
      <c r="C15" s="55">
        <v>19</v>
      </c>
      <c r="D15" s="46">
        <f t="shared" si="2"/>
        <v>0.1165644171779141</v>
      </c>
      <c r="E15" s="47">
        <f>+E$18*D15</f>
        <v>10.758620689655173</v>
      </c>
      <c r="F15" s="37"/>
      <c r="G15" s="51" t="s">
        <v>33</v>
      </c>
      <c r="H15" s="51">
        <f>SUM(H5:H14)</f>
        <v>252</v>
      </c>
      <c r="I15" s="52">
        <f>SUM(I5:I13)</f>
        <v>1.0000000000000002</v>
      </c>
      <c r="J15" s="53">
        <f>E6</f>
        <v>142.69328493647913</v>
      </c>
      <c r="K15" s="37"/>
      <c r="L15" s="51" t="s">
        <v>33</v>
      </c>
      <c r="M15" s="51">
        <f>SUM(M7:M14)</f>
        <v>136</v>
      </c>
      <c r="N15" s="57">
        <f>SUM(N7:N14)</f>
        <v>1</v>
      </c>
      <c r="O15" s="53">
        <f>E7</f>
        <v>77.00907441016334</v>
      </c>
    </row>
    <row r="16" spans="1:11" ht="15.75" customHeight="1">
      <c r="A16" s="37"/>
      <c r="B16" s="48" t="s">
        <v>45</v>
      </c>
      <c r="C16" s="55">
        <v>17</v>
      </c>
      <c r="D16" s="46">
        <f t="shared" si="2"/>
        <v>0.10429447852760736</v>
      </c>
      <c r="E16" s="47">
        <f>+E$18*D16</f>
        <v>9.626134301270417</v>
      </c>
      <c r="F16" s="37"/>
      <c r="G16" s="37"/>
      <c r="H16" s="37"/>
      <c r="I16" s="37"/>
      <c r="J16" s="37"/>
      <c r="K16" s="37"/>
    </row>
    <row r="17" spans="1:11" ht="15.75" customHeight="1">
      <c r="A17" s="37"/>
      <c r="B17" s="48" t="s">
        <v>46</v>
      </c>
      <c r="C17" s="55">
        <v>33</v>
      </c>
      <c r="D17" s="46">
        <f t="shared" si="2"/>
        <v>0.20245398773006135</v>
      </c>
      <c r="E17" s="47">
        <v>18</v>
      </c>
      <c r="F17" s="37"/>
      <c r="G17" s="37"/>
      <c r="H17" s="37"/>
      <c r="I17" s="37"/>
      <c r="J17" s="37"/>
      <c r="K17" s="37"/>
    </row>
    <row r="18" spans="1:11" ht="15.75" customHeight="1">
      <c r="A18" s="37"/>
      <c r="B18" s="50" t="s">
        <v>33</v>
      </c>
      <c r="C18" s="51">
        <f>SUM(C11:C17)</f>
        <v>163</v>
      </c>
      <c r="D18" s="52">
        <f>SUM(D11:D17)</f>
        <v>1</v>
      </c>
      <c r="E18" s="53">
        <f>E5</f>
        <v>92.29764065335753</v>
      </c>
      <c r="F18" s="37"/>
      <c r="G18" s="37"/>
      <c r="H18" s="58"/>
      <c r="I18" s="37"/>
      <c r="J18" s="37"/>
      <c r="K18" s="37"/>
    </row>
    <row r="19" spans="1:11" ht="15.75" customHeight="1" thickBot="1">
      <c r="A19" s="37"/>
      <c r="B19" s="38"/>
      <c r="C19" s="37"/>
      <c r="D19" s="37"/>
      <c r="E19" s="37"/>
      <c r="H19" s="37"/>
      <c r="I19" s="37"/>
      <c r="J19" s="37"/>
      <c r="K19" s="37"/>
    </row>
    <row r="20" spans="1:11" ht="15.75" customHeight="1" thickBot="1">
      <c r="A20" s="37"/>
      <c r="B20" s="38"/>
      <c r="C20" s="338" t="s">
        <v>34</v>
      </c>
      <c r="D20" s="339"/>
      <c r="E20" s="339"/>
      <c r="F20" s="339"/>
      <c r="G20" s="340"/>
      <c r="H20" s="37"/>
      <c r="I20" s="37"/>
      <c r="J20" s="37"/>
      <c r="K20" s="37"/>
    </row>
    <row r="21" spans="1:11" ht="15.75" customHeight="1">
      <c r="A21" s="37"/>
      <c r="B21" s="38"/>
      <c r="C21" s="37"/>
      <c r="D21" s="37"/>
      <c r="E21" s="37"/>
      <c r="F21" s="37"/>
      <c r="G21" s="37"/>
      <c r="H21" s="37"/>
      <c r="I21" s="37"/>
      <c r="J21" s="37"/>
      <c r="K21" s="37"/>
    </row>
    <row r="22" spans="1:15" ht="15.75" customHeight="1">
      <c r="A22" s="37"/>
      <c r="B22" s="41" t="s">
        <v>25</v>
      </c>
      <c r="C22" s="42" t="s">
        <v>26</v>
      </c>
      <c r="D22" s="42" t="s">
        <v>27</v>
      </c>
      <c r="E22" s="42" t="s">
        <v>28</v>
      </c>
      <c r="F22" s="37"/>
      <c r="G22" s="43" t="s">
        <v>29</v>
      </c>
      <c r="H22" s="42" t="s">
        <v>26</v>
      </c>
      <c r="I22" s="42" t="s">
        <v>27</v>
      </c>
      <c r="J22" s="42" t="s">
        <v>28</v>
      </c>
      <c r="K22" s="37"/>
      <c r="L22" s="44" t="s">
        <v>30</v>
      </c>
      <c r="M22" s="42" t="s">
        <v>26</v>
      </c>
      <c r="N22" s="42" t="s">
        <v>27</v>
      </c>
      <c r="O22" s="42" t="s">
        <v>28</v>
      </c>
    </row>
    <row r="23" spans="1:15" ht="15.75" customHeight="1">
      <c r="A23" s="37"/>
      <c r="B23" s="41" t="str">
        <f aca="true" t="shared" si="3" ref="B23:C25">B5</f>
        <v>東予</v>
      </c>
      <c r="C23" s="41">
        <f t="shared" si="3"/>
        <v>163</v>
      </c>
      <c r="D23" s="46">
        <f>+C23/C26</f>
        <v>0.2958257713248639</v>
      </c>
      <c r="E23" s="47">
        <f>+E26*D23</f>
        <v>108.8638838475499</v>
      </c>
      <c r="F23" s="37"/>
      <c r="G23" s="41" t="str">
        <f aca="true" t="shared" si="4" ref="G23:H25">G5</f>
        <v>かしま道後</v>
      </c>
      <c r="H23" s="41">
        <f t="shared" si="4"/>
        <v>57</v>
      </c>
      <c r="I23" s="46">
        <f>+H23/H$33</f>
        <v>0.2235294117647059</v>
      </c>
      <c r="J23" s="47">
        <f>+J$33*I23</f>
        <v>37.6210953346856</v>
      </c>
      <c r="K23" s="37"/>
      <c r="L23" s="41" t="str">
        <f aca="true" t="shared" si="5" ref="L23:M30">L7</f>
        <v>クアＳＳ</v>
      </c>
      <c r="M23" s="41">
        <f t="shared" si="5"/>
        <v>54</v>
      </c>
      <c r="N23" s="46">
        <f>+M23/M31</f>
        <v>0.39705882352941174</v>
      </c>
      <c r="O23" s="47">
        <f>+O31*N23</f>
        <v>36.06533575317604</v>
      </c>
    </row>
    <row r="24" spans="1:15" ht="15.75" customHeight="1">
      <c r="A24" s="37"/>
      <c r="B24" s="41" t="str">
        <f t="shared" si="3"/>
        <v>中予</v>
      </c>
      <c r="C24" s="41">
        <f t="shared" si="3"/>
        <v>252</v>
      </c>
      <c r="D24" s="46">
        <f>+C24/C26</f>
        <v>0.4573502722323049</v>
      </c>
      <c r="E24" s="47">
        <f>+E26*D24</f>
        <v>168.3049001814882</v>
      </c>
      <c r="F24" s="37"/>
      <c r="G24" s="41" t="str">
        <f t="shared" si="4"/>
        <v>かしま天山</v>
      </c>
      <c r="H24" s="41">
        <f t="shared" si="4"/>
        <v>7</v>
      </c>
      <c r="I24" s="46">
        <f>+H24/H$33</f>
        <v>0.027450980392156862</v>
      </c>
      <c r="J24" s="47">
        <f>+J$33*I24</f>
        <v>4.62013451478595</v>
      </c>
      <c r="K24" s="37"/>
      <c r="L24" s="41" t="str">
        <f t="shared" si="5"/>
        <v>八幡浜ＳＣ</v>
      </c>
      <c r="M24" s="41">
        <f t="shared" si="5"/>
        <v>27</v>
      </c>
      <c r="N24" s="46">
        <f>+M24/M31</f>
        <v>0.19852941176470587</v>
      </c>
      <c r="O24" s="47">
        <f>+O31*N24</f>
        <v>18.03266787658802</v>
      </c>
    </row>
    <row r="25" spans="1:15" ht="15.75" customHeight="1">
      <c r="A25" s="37"/>
      <c r="B25" s="41" t="str">
        <f t="shared" si="3"/>
        <v>南予</v>
      </c>
      <c r="C25" s="41">
        <f t="shared" si="3"/>
        <v>136</v>
      </c>
      <c r="D25" s="46">
        <f>+C25/C26</f>
        <v>0.24682395644283123</v>
      </c>
      <c r="E25" s="47">
        <f>+E26*D25</f>
        <v>90.83121597096189</v>
      </c>
      <c r="F25" s="37"/>
      <c r="G25" s="41" t="str">
        <f t="shared" si="4"/>
        <v>五百木SC</v>
      </c>
      <c r="H25" s="41">
        <f t="shared" si="4"/>
        <v>39</v>
      </c>
      <c r="I25" s="46">
        <f>+H25/H$33</f>
        <v>0.15294117647058825</v>
      </c>
      <c r="J25" s="47">
        <f>+J$33*I25</f>
        <v>25.740749439521725</v>
      </c>
      <c r="K25" s="37"/>
      <c r="L25" s="41" t="str">
        <f t="shared" si="5"/>
        <v>リー保内</v>
      </c>
      <c r="M25" s="41">
        <f t="shared" si="5"/>
        <v>16</v>
      </c>
      <c r="N25" s="46">
        <f>+M25/M31</f>
        <v>0.11764705882352941</v>
      </c>
      <c r="O25" s="47">
        <f>+O31*N25</f>
        <v>10.686025408348458</v>
      </c>
    </row>
    <row r="26" spans="1:15" ht="15.75" customHeight="1">
      <c r="A26" s="37"/>
      <c r="B26" s="50" t="s">
        <v>35</v>
      </c>
      <c r="C26" s="51">
        <f>SUM(C23:C25)</f>
        <v>551</v>
      </c>
      <c r="D26" s="52">
        <f>SUM(D23:D25)</f>
        <v>1</v>
      </c>
      <c r="E26" s="53">
        <v>368</v>
      </c>
      <c r="F26" s="37"/>
      <c r="G26" s="41" t="str">
        <f aca="true" t="shared" si="6" ref="G26:G32">G8</f>
        <v>アズサ松山</v>
      </c>
      <c r="H26" s="41">
        <f>H8</f>
        <v>35</v>
      </c>
      <c r="I26" s="46">
        <f>+H26/H$33</f>
        <v>0.13725490196078433</v>
      </c>
      <c r="J26" s="47">
        <f>+J$33*I26</f>
        <v>23.100672573929753</v>
      </c>
      <c r="K26" s="37"/>
      <c r="L26" s="41" t="str">
        <f t="shared" si="5"/>
        <v>コミュニティ</v>
      </c>
      <c r="M26" s="41">
        <f t="shared" si="5"/>
        <v>31</v>
      </c>
      <c r="N26" s="46">
        <f>+M26/M31</f>
        <v>0.22794117647058823</v>
      </c>
      <c r="O26" s="47">
        <f>+O31*N26</f>
        <v>20.704174228675136</v>
      </c>
    </row>
    <row r="27" spans="1:15" ht="15.75" customHeight="1">
      <c r="A27" s="37"/>
      <c r="B27" s="38"/>
      <c r="C27" s="37"/>
      <c r="D27" s="37"/>
      <c r="E27" s="37"/>
      <c r="F27" s="37"/>
      <c r="G27" s="41" t="str">
        <f t="shared" si="6"/>
        <v>フィッタ松山</v>
      </c>
      <c r="H27" s="41">
        <f>H9</f>
        <v>14</v>
      </c>
      <c r="I27" s="46">
        <f aca="true" t="shared" si="7" ref="I27:I32">+H27/H$33</f>
        <v>0.054901960784313725</v>
      </c>
      <c r="J27" s="47">
        <f aca="true" t="shared" si="8" ref="J27:J32">+J$33*I27</f>
        <v>9.2402690295719</v>
      </c>
      <c r="K27" s="37"/>
      <c r="L27" s="41" t="str">
        <f t="shared" si="5"/>
        <v>Ｒｙｕｏｗ</v>
      </c>
      <c r="M27" s="41">
        <f t="shared" si="5"/>
        <v>8</v>
      </c>
      <c r="N27" s="46">
        <f>+M27/M31</f>
        <v>0.058823529411764705</v>
      </c>
      <c r="O27" s="47">
        <f>+O31*N27</f>
        <v>5.343012704174229</v>
      </c>
    </row>
    <row r="28" spans="1:15" ht="15.75" customHeight="1">
      <c r="A28" s="37"/>
      <c r="B28" s="41" t="s">
        <v>31</v>
      </c>
      <c r="C28" s="42" t="s">
        <v>26</v>
      </c>
      <c r="D28" s="42" t="s">
        <v>27</v>
      </c>
      <c r="E28" s="42" t="s">
        <v>28</v>
      </c>
      <c r="F28" s="37"/>
      <c r="G28" s="41" t="str">
        <f t="shared" si="6"/>
        <v>南海DC</v>
      </c>
      <c r="H28" s="41">
        <f>H10</f>
        <v>31</v>
      </c>
      <c r="I28" s="46">
        <f t="shared" si="7"/>
        <v>0.12156862745098039</v>
      </c>
      <c r="J28" s="47">
        <f t="shared" si="8"/>
        <v>20.46059570833778</v>
      </c>
      <c r="K28" s="37"/>
      <c r="L28" s="41">
        <f t="shared" si="5"/>
        <v>0</v>
      </c>
      <c r="M28" s="41">
        <f t="shared" si="5"/>
        <v>0</v>
      </c>
      <c r="N28" s="46">
        <f>+M28/M31</f>
        <v>0</v>
      </c>
      <c r="O28" s="47">
        <f>+O31*N28</f>
        <v>0</v>
      </c>
    </row>
    <row r="29" spans="1:15" ht="15.75" customHeight="1">
      <c r="A29" s="37"/>
      <c r="B29" s="41" t="str">
        <f aca="true" t="shared" si="9" ref="B29:C31">B11</f>
        <v>エリエールＳＣ</v>
      </c>
      <c r="C29" s="41">
        <f t="shared" si="9"/>
        <v>31</v>
      </c>
      <c r="D29" s="46">
        <f aca="true" t="shared" si="10" ref="D29:D35">+C29/C$36</f>
        <v>0.1901840490797546</v>
      </c>
      <c r="E29" s="47">
        <f aca="true" t="shared" si="11" ref="E29:E35">+E$36*D29</f>
        <v>20.704174228675136</v>
      </c>
      <c r="F29" s="37"/>
      <c r="G29" s="41" t="str">
        <f t="shared" si="6"/>
        <v>南海朝生田</v>
      </c>
      <c r="H29" s="41">
        <f>H11</f>
        <v>21</v>
      </c>
      <c r="I29" s="46">
        <f t="shared" si="7"/>
        <v>0.08235294117647059</v>
      </c>
      <c r="J29" s="47">
        <f t="shared" si="8"/>
        <v>13.860403544357851</v>
      </c>
      <c r="K29" s="37"/>
      <c r="L29" s="41">
        <f t="shared" si="5"/>
        <v>0</v>
      </c>
      <c r="M29" s="41">
        <f t="shared" si="5"/>
        <v>0</v>
      </c>
      <c r="N29" s="46">
        <f>+M29/M31</f>
        <v>0</v>
      </c>
      <c r="O29" s="47">
        <f>+O31*N29</f>
        <v>0</v>
      </c>
    </row>
    <row r="30" spans="1:15" ht="15.75" customHeight="1">
      <c r="A30" s="37"/>
      <c r="B30" s="41" t="str">
        <f t="shared" si="9"/>
        <v>ファイブテン</v>
      </c>
      <c r="C30" s="41">
        <f t="shared" si="9"/>
        <v>42</v>
      </c>
      <c r="D30" s="46">
        <f t="shared" si="10"/>
        <v>0.25766871165644173</v>
      </c>
      <c r="E30" s="47">
        <f t="shared" si="11"/>
        <v>28.050816696914698</v>
      </c>
      <c r="F30" s="37"/>
      <c r="G30" s="41" t="str">
        <f t="shared" si="6"/>
        <v>石原ＳＣ</v>
      </c>
      <c r="H30" s="41">
        <f>H11</f>
        <v>21</v>
      </c>
      <c r="I30" s="46">
        <f t="shared" si="7"/>
        <v>0.08235294117647059</v>
      </c>
      <c r="J30" s="47">
        <f t="shared" si="8"/>
        <v>13.860403544357851</v>
      </c>
      <c r="K30" s="37"/>
      <c r="L30" s="41">
        <f t="shared" si="5"/>
        <v>0</v>
      </c>
      <c r="M30" s="41">
        <f t="shared" si="5"/>
        <v>0</v>
      </c>
      <c r="N30" s="46">
        <f>+M30/M31</f>
        <v>0</v>
      </c>
      <c r="O30" s="47">
        <f>+O31*N30</f>
        <v>0</v>
      </c>
    </row>
    <row r="31" spans="1:15" ht="15.75" customHeight="1">
      <c r="A31" s="37"/>
      <c r="B31" s="41" t="str">
        <f t="shared" si="9"/>
        <v>ファイブテン東予</v>
      </c>
      <c r="C31" s="41">
        <f t="shared" si="9"/>
        <v>11</v>
      </c>
      <c r="D31" s="46">
        <f t="shared" si="10"/>
        <v>0.06748466257668712</v>
      </c>
      <c r="E31" s="47">
        <f t="shared" si="11"/>
        <v>7.346642468239564</v>
      </c>
      <c r="F31" s="37"/>
      <c r="G31" s="41" t="str">
        <f t="shared" si="6"/>
        <v>競泳塾Again</v>
      </c>
      <c r="H31" s="41">
        <f>H12</f>
        <v>30</v>
      </c>
      <c r="I31" s="46">
        <f t="shared" si="7"/>
        <v>0.11764705882352941</v>
      </c>
      <c r="J31" s="47">
        <f t="shared" si="8"/>
        <v>19.800576491939786</v>
      </c>
      <c r="K31" s="37"/>
      <c r="L31" s="51" t="s">
        <v>35</v>
      </c>
      <c r="M31" s="51">
        <f>SUM(M23:M30)</f>
        <v>136</v>
      </c>
      <c r="N31" s="57">
        <f>SUM(N23:N30)</f>
        <v>1</v>
      </c>
      <c r="O31" s="53">
        <f>E25</f>
        <v>90.83121597096189</v>
      </c>
    </row>
    <row r="32" spans="1:11" ht="15.75" customHeight="1">
      <c r="A32" s="37"/>
      <c r="B32" s="41" t="str">
        <f aca="true" t="shared" si="12" ref="B32:C35">B14</f>
        <v>フィッタ新居浜</v>
      </c>
      <c r="C32" s="41">
        <f t="shared" si="12"/>
        <v>10</v>
      </c>
      <c r="D32" s="46">
        <f t="shared" si="10"/>
        <v>0.06134969325153374</v>
      </c>
      <c r="E32" s="47">
        <f t="shared" si="11"/>
        <v>6.678765880217785</v>
      </c>
      <c r="F32" s="37"/>
      <c r="G32" s="41">
        <f t="shared" si="6"/>
        <v>0</v>
      </c>
      <c r="H32" s="41"/>
      <c r="I32" s="46">
        <f t="shared" si="7"/>
        <v>0</v>
      </c>
      <c r="J32" s="47">
        <f t="shared" si="8"/>
        <v>0</v>
      </c>
      <c r="K32" s="37"/>
    </row>
    <row r="33" spans="1:11" ht="15.75" customHeight="1">
      <c r="A33" s="37"/>
      <c r="B33" s="41" t="str">
        <f t="shared" si="12"/>
        <v>瀬戸内温泉Ｓ</v>
      </c>
      <c r="C33" s="41">
        <f t="shared" si="12"/>
        <v>19</v>
      </c>
      <c r="D33" s="46">
        <f t="shared" si="10"/>
        <v>0.1165644171779141</v>
      </c>
      <c r="E33" s="47">
        <f t="shared" si="11"/>
        <v>12.689655172413792</v>
      </c>
      <c r="F33" s="37"/>
      <c r="G33" s="51" t="s">
        <v>35</v>
      </c>
      <c r="H33" s="51">
        <f>SUM(H23:H32)</f>
        <v>255</v>
      </c>
      <c r="I33" s="52">
        <f>SUM(I23:I32)</f>
        <v>1.0000000000000002</v>
      </c>
      <c r="J33" s="53">
        <f>E24</f>
        <v>168.3049001814882</v>
      </c>
      <c r="K33" s="37"/>
    </row>
    <row r="34" spans="1:11" ht="15.75" customHeight="1">
      <c r="A34" s="37"/>
      <c r="B34" s="41" t="str">
        <f t="shared" si="12"/>
        <v>西条ＳＣ</v>
      </c>
      <c r="C34" s="41">
        <f t="shared" si="12"/>
        <v>17</v>
      </c>
      <c r="D34" s="46">
        <f t="shared" si="10"/>
        <v>0.10429447852760736</v>
      </c>
      <c r="E34" s="47">
        <f t="shared" si="11"/>
        <v>11.353901996370235</v>
      </c>
      <c r="F34" s="37"/>
      <c r="G34" s="37"/>
      <c r="H34" s="37"/>
      <c r="I34" s="37"/>
      <c r="J34" s="37"/>
      <c r="K34" s="37"/>
    </row>
    <row r="35" spans="1:11" ht="15.75" customHeight="1">
      <c r="A35" s="37"/>
      <c r="B35" s="41" t="str">
        <f t="shared" si="12"/>
        <v>マコトSC双葉</v>
      </c>
      <c r="C35" s="41">
        <f t="shared" si="12"/>
        <v>33</v>
      </c>
      <c r="D35" s="46">
        <f t="shared" si="10"/>
        <v>0.20245398773006135</v>
      </c>
      <c r="E35" s="47">
        <f t="shared" si="11"/>
        <v>22.039927404718693</v>
      </c>
      <c r="F35" s="37"/>
      <c r="G35" s="37"/>
      <c r="H35" s="37"/>
      <c r="I35" s="37"/>
      <c r="J35" s="37"/>
      <c r="K35" s="37"/>
    </row>
    <row r="36" spans="1:11" ht="15.75" customHeight="1">
      <c r="A36" s="37"/>
      <c r="B36" s="50" t="s">
        <v>35</v>
      </c>
      <c r="C36" s="51">
        <f>SUM(C29:C35)</f>
        <v>163</v>
      </c>
      <c r="D36" s="52">
        <f>SUM(D29:D35)</f>
        <v>1</v>
      </c>
      <c r="E36" s="53">
        <f>E23</f>
        <v>108.8638838475499</v>
      </c>
      <c r="F36" s="37"/>
      <c r="G36" s="37"/>
      <c r="H36" s="37"/>
      <c r="I36" s="37"/>
      <c r="J36" s="37"/>
      <c r="K36" s="37"/>
    </row>
    <row r="37" spans="1:11" ht="9" customHeight="1">
      <c r="A37" s="37"/>
      <c r="B37" s="38"/>
      <c r="C37" s="37"/>
      <c r="D37" s="37"/>
      <c r="E37" s="37"/>
      <c r="F37" s="37"/>
      <c r="G37" s="37"/>
      <c r="H37" s="37"/>
      <c r="I37" s="37"/>
      <c r="J37" s="37"/>
      <c r="K37" s="37"/>
    </row>
    <row r="38" spans="1:11" ht="15.75" customHeight="1">
      <c r="A38" s="37"/>
      <c r="B38" s="59"/>
      <c r="C38" s="60"/>
      <c r="D38" s="60"/>
      <c r="E38" s="60"/>
      <c r="F38" s="60"/>
      <c r="G38" s="37"/>
      <c r="H38" s="37"/>
      <c r="I38" s="37"/>
      <c r="J38" s="37"/>
      <c r="K38" s="37"/>
    </row>
    <row r="39" spans="1:11" ht="15.75" customHeight="1">
      <c r="A39" s="37"/>
      <c r="B39" s="59"/>
      <c r="C39" s="60"/>
      <c r="D39" s="60"/>
      <c r="E39" s="60"/>
      <c r="F39" s="60"/>
      <c r="G39" s="60"/>
      <c r="H39" s="60"/>
      <c r="I39" s="37"/>
      <c r="J39" s="37"/>
      <c r="K39" s="37"/>
    </row>
    <row r="40" spans="1:11" ht="15.75" customHeight="1">
      <c r="A40" s="37"/>
      <c r="B40" s="59"/>
      <c r="C40" s="60"/>
      <c r="D40" s="60"/>
      <c r="E40" s="60"/>
      <c r="F40" s="60"/>
      <c r="G40" s="60"/>
      <c r="H40" s="60"/>
      <c r="I40" s="37"/>
      <c r="J40" s="37"/>
      <c r="K40" s="37"/>
    </row>
    <row r="41" spans="1:11" ht="15.75" customHeight="1">
      <c r="A41" s="37"/>
      <c r="B41" s="59"/>
      <c r="C41" s="60"/>
      <c r="D41" s="60"/>
      <c r="E41" s="60"/>
      <c r="F41" s="60"/>
      <c r="G41" s="60"/>
      <c r="H41" s="60"/>
      <c r="I41" s="37"/>
      <c r="J41" s="37"/>
      <c r="K41" s="37"/>
    </row>
    <row r="42" spans="1:11" ht="15.75" customHeight="1">
      <c r="A42" s="37"/>
      <c r="B42" s="59"/>
      <c r="C42" s="60"/>
      <c r="D42" s="60"/>
      <c r="E42" s="60"/>
      <c r="F42" s="60"/>
      <c r="G42" s="60"/>
      <c r="H42" s="60"/>
      <c r="I42" s="37"/>
      <c r="J42" s="37"/>
      <c r="K42" s="37"/>
    </row>
    <row r="43" spans="1:11" ht="15.75" customHeight="1">
      <c r="A43" s="37"/>
      <c r="B43" s="59"/>
      <c r="C43" s="60"/>
      <c r="D43" s="60"/>
      <c r="E43" s="60"/>
      <c r="F43" s="60"/>
      <c r="G43" s="60"/>
      <c r="H43" s="60"/>
      <c r="I43" s="37"/>
      <c r="J43" s="37"/>
      <c r="K43" s="37"/>
    </row>
    <row r="44" spans="1:11" ht="15.75" customHeight="1">
      <c r="A44" s="37"/>
      <c r="B44" s="59"/>
      <c r="C44" s="60"/>
      <c r="D44" s="60"/>
      <c r="E44" s="60"/>
      <c r="F44" s="60"/>
      <c r="G44" s="60"/>
      <c r="H44" s="60"/>
      <c r="I44" s="37"/>
      <c r="J44" s="37"/>
      <c r="K44" s="37"/>
    </row>
    <row r="45" spans="1:11" ht="15.75" customHeight="1">
      <c r="A45" s="37"/>
      <c r="B45" s="59"/>
      <c r="C45" s="60"/>
      <c r="D45" s="60"/>
      <c r="E45" s="60"/>
      <c r="F45" s="60"/>
      <c r="G45" s="60"/>
      <c r="H45" s="60"/>
      <c r="I45" s="37"/>
      <c r="J45" s="37"/>
      <c r="K45" s="37"/>
    </row>
    <row r="46" spans="1:11" ht="15.75" customHeight="1">
      <c r="A46" s="37"/>
      <c r="B46" s="59"/>
      <c r="C46" s="60"/>
      <c r="D46" s="60"/>
      <c r="E46" s="60"/>
      <c r="F46" s="60"/>
      <c r="G46" s="60"/>
      <c r="H46" s="60"/>
      <c r="I46" s="37"/>
      <c r="J46" s="37"/>
      <c r="K46" s="37"/>
    </row>
    <row r="47" spans="1:11" ht="15.75" customHeight="1">
      <c r="A47" s="37"/>
      <c r="B47" s="59"/>
      <c r="C47" s="60"/>
      <c r="D47" s="60"/>
      <c r="E47" s="60"/>
      <c r="F47" s="60"/>
      <c r="G47" s="60"/>
      <c r="H47" s="60"/>
      <c r="I47" s="37"/>
      <c r="J47" s="37"/>
      <c r="K47" s="37"/>
    </row>
    <row r="48" spans="1:11" ht="15.75" customHeight="1">
      <c r="A48" s="37"/>
      <c r="B48" s="59"/>
      <c r="C48" s="60"/>
      <c r="D48" s="60"/>
      <c r="E48" s="60"/>
      <c r="F48" s="60"/>
      <c r="G48" s="60"/>
      <c r="H48" s="60"/>
      <c r="I48" s="37"/>
      <c r="J48" s="37"/>
      <c r="K48" s="37"/>
    </row>
    <row r="49" spans="1:11" ht="15.75" customHeight="1">
      <c r="A49" s="37"/>
      <c r="B49" s="59"/>
      <c r="C49" s="60"/>
      <c r="D49" s="60"/>
      <c r="E49" s="60"/>
      <c r="F49" s="60"/>
      <c r="G49" s="61"/>
      <c r="H49" s="61"/>
      <c r="I49" s="58"/>
      <c r="J49" s="58"/>
      <c r="K49" s="37"/>
    </row>
    <row r="50" spans="1:11" ht="15.75" customHeight="1">
      <c r="A50" s="37"/>
      <c r="B50" s="59"/>
      <c r="C50" s="60"/>
      <c r="D50" s="60"/>
      <c r="E50" s="60"/>
      <c r="F50" s="60"/>
      <c r="G50" s="60"/>
      <c r="H50" s="60"/>
      <c r="I50" s="37"/>
      <c r="J50" s="37"/>
      <c r="K50" s="37"/>
    </row>
    <row r="51" spans="1:11" ht="15.75" customHeight="1">
      <c r="A51" s="37"/>
      <c r="B51" s="59"/>
      <c r="C51" s="60"/>
      <c r="D51" s="60"/>
      <c r="E51" s="60"/>
      <c r="F51" s="60"/>
      <c r="G51" s="61"/>
      <c r="H51" s="61"/>
      <c r="K51" s="37"/>
    </row>
    <row r="52" spans="1:11" ht="15.75" customHeight="1">
      <c r="A52" s="37"/>
      <c r="B52" s="59"/>
      <c r="C52" s="60"/>
      <c r="D52" s="60"/>
      <c r="E52" s="60"/>
      <c r="F52" s="61"/>
      <c r="G52" s="61"/>
      <c r="H52" s="61"/>
      <c r="K52" s="58"/>
    </row>
    <row r="53" spans="1:11" ht="15.75" customHeight="1">
      <c r="A53" s="37"/>
      <c r="B53" s="59"/>
      <c r="C53" s="60"/>
      <c r="D53" s="62"/>
      <c r="E53" s="60"/>
      <c r="F53" s="60"/>
      <c r="G53" s="61"/>
      <c r="H53" s="61"/>
      <c r="K53" s="37"/>
    </row>
    <row r="54" spans="1:11" ht="15.75" customHeight="1">
      <c r="A54" s="37"/>
      <c r="B54" s="59"/>
      <c r="C54" s="60"/>
      <c r="D54" s="60"/>
      <c r="E54" s="60"/>
      <c r="F54" s="60"/>
      <c r="G54" s="61"/>
      <c r="H54" s="61"/>
      <c r="K54" s="37"/>
    </row>
    <row r="55" spans="1:11" ht="15.75" customHeight="1">
      <c r="A55" s="37"/>
      <c r="B55" s="63"/>
      <c r="C55" s="64"/>
      <c r="D55" s="64"/>
      <c r="E55" s="64"/>
      <c r="F55" s="37"/>
      <c r="G55" s="61"/>
      <c r="H55" s="61"/>
      <c r="K55" s="37"/>
    </row>
    <row r="56" spans="1:11" ht="15.75" customHeight="1">
      <c r="A56" s="37"/>
      <c r="B56" s="65"/>
      <c r="C56" s="66"/>
      <c r="D56" s="67"/>
      <c r="E56" s="68"/>
      <c r="F56" s="37"/>
      <c r="K56" s="37"/>
    </row>
    <row r="57" spans="1:11" ht="15.75" customHeight="1">
      <c r="A57" s="37"/>
      <c r="B57" s="65"/>
      <c r="C57" s="66"/>
      <c r="D57" s="67"/>
      <c r="E57" s="68"/>
      <c r="F57" s="37"/>
      <c r="K57" s="37"/>
    </row>
    <row r="58" spans="1:11" ht="15.75" customHeight="1">
      <c r="A58" s="37"/>
      <c r="B58" s="65"/>
      <c r="C58" s="66"/>
      <c r="D58" s="67"/>
      <c r="E58" s="68"/>
      <c r="F58" s="37"/>
      <c r="K58" s="37"/>
    </row>
    <row r="59" spans="1:11" ht="15.75" customHeight="1">
      <c r="A59" s="37"/>
      <c r="B59" s="65"/>
      <c r="C59" s="66"/>
      <c r="D59" s="67"/>
      <c r="E59" s="68"/>
      <c r="F59" s="37"/>
      <c r="K59" s="37"/>
    </row>
    <row r="60" spans="1:11" ht="15.75" customHeight="1">
      <c r="A60" s="37"/>
      <c r="B60" s="65"/>
      <c r="C60" s="66"/>
      <c r="D60" s="67"/>
      <c r="E60" s="68"/>
      <c r="F60" s="37"/>
      <c r="K60" s="37"/>
    </row>
    <row r="61" spans="1:11" ht="15.75" customHeight="1">
      <c r="A61" s="37"/>
      <c r="B61" s="65"/>
      <c r="C61" s="66"/>
      <c r="D61" s="67"/>
      <c r="E61" s="68"/>
      <c r="F61" s="37"/>
      <c r="K61" s="37"/>
    </row>
    <row r="62" spans="1:11" ht="15.75" customHeight="1">
      <c r="A62" s="37"/>
      <c r="B62" s="63"/>
      <c r="C62" s="66"/>
      <c r="D62" s="67"/>
      <c r="E62" s="68"/>
      <c r="F62" s="37"/>
      <c r="K62" s="37"/>
    </row>
    <row r="63" spans="1:11" ht="15.75" customHeight="1">
      <c r="A63" s="37"/>
      <c r="B63" s="63"/>
      <c r="C63" s="66"/>
      <c r="D63" s="67"/>
      <c r="E63" s="66"/>
      <c r="F63" s="37"/>
      <c r="K63" s="37"/>
    </row>
    <row r="64" spans="1:11" ht="15.75" customHeight="1">
      <c r="A64" s="37"/>
      <c r="B64" s="63"/>
      <c r="C64" s="66"/>
      <c r="D64" s="67"/>
      <c r="E64" s="66"/>
      <c r="F64" s="37"/>
      <c r="K64" s="37"/>
    </row>
    <row r="65" spans="1:11" ht="15.75" customHeight="1">
      <c r="A65" s="37"/>
      <c r="B65" s="63"/>
      <c r="C65" s="66"/>
      <c r="D65" s="67"/>
      <c r="E65" s="66"/>
      <c r="F65" s="37"/>
      <c r="K65" s="37"/>
    </row>
    <row r="66" spans="1:11" ht="15.75" customHeight="1">
      <c r="A66" s="37"/>
      <c r="B66" s="63"/>
      <c r="C66" s="66"/>
      <c r="D66" s="67"/>
      <c r="E66" s="66"/>
      <c r="F66" s="37"/>
      <c r="K66" s="37"/>
    </row>
    <row r="67" spans="1:11" ht="15.75" customHeight="1">
      <c r="A67" s="37"/>
      <c r="B67" s="63"/>
      <c r="C67" s="66"/>
      <c r="D67" s="67"/>
      <c r="E67" s="66"/>
      <c r="F67" s="37"/>
      <c r="K67" s="37"/>
    </row>
    <row r="68" spans="1:11" ht="15.75" customHeight="1">
      <c r="A68" s="37"/>
      <c r="B68" s="63"/>
      <c r="C68" s="66"/>
      <c r="D68" s="67"/>
      <c r="E68" s="66"/>
      <c r="F68" s="37"/>
      <c r="K68" s="37"/>
    </row>
    <row r="69" spans="1:11" ht="15.75" customHeight="1">
      <c r="A69" s="37"/>
      <c r="B69" s="63"/>
      <c r="C69" s="66"/>
      <c r="D69" s="67"/>
      <c r="E69" s="66"/>
      <c r="F69" s="37"/>
      <c r="K69" s="37"/>
    </row>
    <row r="70" spans="1:11" ht="15.75" customHeight="1">
      <c r="A70" s="37"/>
      <c r="B70" s="38"/>
      <c r="C70" s="37"/>
      <c r="D70" s="37"/>
      <c r="E70" s="37"/>
      <c r="F70" s="37"/>
      <c r="K70" s="37"/>
    </row>
    <row r="71" spans="1:11" ht="15.75" customHeight="1">
      <c r="A71" s="37"/>
      <c r="B71" s="38"/>
      <c r="C71" s="37"/>
      <c r="D71" s="37"/>
      <c r="E71" s="37"/>
      <c r="F71" s="37"/>
      <c r="K71" s="37"/>
    </row>
    <row r="72" spans="2:5" ht="15.75" customHeight="1">
      <c r="B72" s="38"/>
      <c r="C72" s="37"/>
      <c r="D72" s="37"/>
      <c r="E72" s="37"/>
    </row>
  </sheetData>
  <sheetProtection/>
  <mergeCells count="2">
    <mergeCell ref="C1:G1"/>
    <mergeCell ref="C20:G20"/>
  </mergeCells>
  <printOptions/>
  <pageMargins left="0.5905511811023623"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2023-05-06T01:48:38Z</cp:lastPrinted>
  <dcterms:created xsi:type="dcterms:W3CDTF">1997-01-08T22:48:59Z</dcterms:created>
  <dcterms:modified xsi:type="dcterms:W3CDTF">2023-05-11T08:04:26Z</dcterms:modified>
  <cp:category/>
  <cp:version/>
  <cp:contentType/>
  <cp:contentStatus/>
</cp:coreProperties>
</file>