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408" firstSheet="1" activeTab="3"/>
  </bookViews>
  <sheets>
    <sheet name="割当席計算" sheetId="1" state="hidden" r:id="rId1"/>
    <sheet name="参加一覧" sheetId="2" r:id="rId2"/>
    <sheet name="案内" sheetId="3" r:id="rId3"/>
    <sheet name="タイムテーブル（改）" sheetId="4" r:id="rId4"/>
    <sheet name="観覧席" sheetId="5" r:id="rId5"/>
    <sheet name="控え場所" sheetId="6" r:id="rId6"/>
    <sheet name="リレー用紙" sheetId="7" state="hidden" r:id="rId7"/>
  </sheets>
  <definedNames>
    <definedName name="_xlnm.Print_Area" localSheetId="4">'観覧席'!$A$1:$CV$16</definedName>
  </definedNames>
  <calcPr fullCalcOnLoad="1"/>
</workbook>
</file>

<file path=xl/sharedStrings.xml><?xml version="1.0" encoding="utf-8"?>
<sst xmlns="http://schemas.openxmlformats.org/spreadsheetml/2006/main" count="759" uniqueCount="304">
  <si>
    <t>ウォーミングアップ等のお知らせ</t>
  </si>
  <si>
    <t>【そ の 他】</t>
  </si>
  <si>
    <t>･控え室とプール間は、水着の上からよく体を拭いて通行して下さい。</t>
  </si>
  <si>
    <t>駐車場についてのご注意</t>
  </si>
  <si>
    <t>男</t>
  </si>
  <si>
    <t>女</t>
  </si>
  <si>
    <t>愛媛県スイミングクラブ協会</t>
  </si>
  <si>
    <t>終了予定</t>
  </si>
  <si>
    <t>【競技準備】　　</t>
  </si>
  <si>
    <t>本部席</t>
  </si>
  <si>
    <t>組</t>
  </si>
  <si>
    <t>ク  　 ラ 　  ブ  　 名</t>
  </si>
  <si>
    <t>略　　　称</t>
  </si>
  <si>
    <t>参加人数</t>
  </si>
  <si>
    <t>プロ</t>
  </si>
  <si>
    <t>男</t>
  </si>
  <si>
    <t>女</t>
  </si>
  <si>
    <t>合 計</t>
  </si>
  <si>
    <t>部数</t>
  </si>
  <si>
    <t>東予</t>
  </si>
  <si>
    <t>マコトスイミングクラブ双葉</t>
  </si>
  <si>
    <t>マコトSC双葉</t>
  </si>
  <si>
    <t>南海DC</t>
  </si>
  <si>
    <t>かしま道後</t>
  </si>
  <si>
    <t>かしま天山</t>
  </si>
  <si>
    <t>アズサスポーツクラブ松山</t>
  </si>
  <si>
    <t>アズサ松山</t>
  </si>
  <si>
    <t>石原ＳＣ</t>
  </si>
  <si>
    <t>八幡浜スポーツセンター</t>
  </si>
  <si>
    <t>八幡浜ＳＣ</t>
  </si>
  <si>
    <t>リー・ステーション</t>
  </si>
  <si>
    <t>リー保内</t>
  </si>
  <si>
    <t>合　　　　　　　計</t>
  </si>
  <si>
    <t>準備が完了するようにご協力をお願いします。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</si>
  <si>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</si>
  <si>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</si>
  <si>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</si>
  <si>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車での来場は可能な限り、ご遠慮下さい。</t>
  </si>
  <si>
    <t>別添　松山中央公園案内図をご覧下さい。</t>
  </si>
  <si>
    <t>【日　　程】　</t>
  </si>
  <si>
    <t>【会　　場】　</t>
  </si>
  <si>
    <t>　アクアパレットまつやま</t>
  </si>
  <si>
    <t>【開　　場】　</t>
  </si>
  <si>
    <t>【Ｗ－ｕｐ】　</t>
  </si>
  <si>
    <t>　　　　　　　</t>
  </si>
  <si>
    <t>【競技開始】　　</t>
  </si>
  <si>
    <t>自販機</t>
  </si>
  <si>
    <t>トイレ</t>
  </si>
  <si>
    <t>受付</t>
  </si>
  <si>
    <t>エレベータ</t>
  </si>
  <si>
    <t>付近</t>
  </si>
  <si>
    <t>観覧席</t>
  </si>
  <si>
    <t>場所取り禁止</t>
  </si>
  <si>
    <t>階段</t>
  </si>
  <si>
    <t>歩行プール</t>
  </si>
  <si>
    <t>選手入り口</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</si>
  <si>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</si>
  <si>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</si>
  <si>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</si>
  <si>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</si>
  <si>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</si>
  <si>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</si>
  <si>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</si>
  <si>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</si>
  <si>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</si>
  <si>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</si>
  <si>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</si>
  <si>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</si>
  <si>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</si>
  <si>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</si>
  <si>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</si>
  <si>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</si>
  <si>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</si>
  <si>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</si>
  <si>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</si>
  <si>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</si>
  <si>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</si>
  <si>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</si>
  <si>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</si>
  <si>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</si>
  <si>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</si>
  <si>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</si>
  <si>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</si>
  <si>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</si>
  <si>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</si>
  <si>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</si>
  <si>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クアＳＳ</t>
  </si>
  <si>
    <t>瀬戸内温泉Ｓ</t>
  </si>
  <si>
    <t>競泳塾Ａｇａｉｎ</t>
  </si>
  <si>
    <t>フィッタキッズスクール松山</t>
  </si>
  <si>
    <t>フィッタ松山</t>
  </si>
  <si>
    <t>フィッタ重信</t>
  </si>
  <si>
    <t>コミュニティ</t>
  </si>
  <si>
    <t>ファイブテン</t>
  </si>
  <si>
    <t>・</t>
  </si>
  <si>
    <t>最優秀選手は世界記録対比95％以上の記録に達したものを表彰します。</t>
  </si>
  <si>
    <t>フィッタ新居浜</t>
  </si>
  <si>
    <t>ファイブテン東予</t>
  </si>
  <si>
    <t>ﾌｧｲﾌﾞﾃﾝ東予</t>
  </si>
  <si>
    <t>西条スイミングクラブ</t>
  </si>
  <si>
    <t>西条ＳＣ</t>
  </si>
  <si>
    <t>南海ドルフィンクラブ古三津</t>
  </si>
  <si>
    <t>南海朝生田</t>
  </si>
  <si>
    <t>Ｒｙｕｏｗ</t>
  </si>
  <si>
    <t>・</t>
  </si>
  <si>
    <t>・ゴミは持ち帰りにご協力下さい。</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</si>
  <si>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</si>
  <si>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</si>
  <si>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</si>
  <si>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</si>
  <si>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</si>
  <si>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t>←</t>
  </si>
  <si>
    <t>各クラブコーチへ</t>
  </si>
  <si>
    <t>５０ｍ長水路での練習が可能ですので、協力をお願いします。</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</si>
  <si>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</si>
  <si>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</si>
  <si>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</si>
  <si>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準備に協力できるクラブは７時にお願いします。本プールが早く利用できます。</t>
  </si>
  <si>
    <t>ご協力をお願いします。</t>
  </si>
  <si>
    <t>フィッタ松前</t>
  </si>
  <si>
    <t>競技順序</t>
  </si>
  <si>
    <t>ＮＯ．</t>
  </si>
  <si>
    <t>距離</t>
  </si>
  <si>
    <t>種目</t>
  </si>
  <si>
    <t>予定時間</t>
  </si>
  <si>
    <t>女子</t>
  </si>
  <si>
    <t>組</t>
  </si>
  <si>
    <t>男子</t>
  </si>
  <si>
    <t>背泳ぎ</t>
  </si>
  <si>
    <t>平泳ぎ</t>
  </si>
  <si>
    <t>自由形</t>
  </si>
  <si>
    <t>自由形</t>
  </si>
  <si>
    <t>競技終了</t>
  </si>
  <si>
    <t>に、まだ違反が見受けられますので注意するようにして下さい。</t>
  </si>
  <si>
    <t>ファイブテン新居浜</t>
  </si>
  <si>
    <t>南海DC</t>
  </si>
  <si>
    <t>Ｒｙｕｏｗスイミングスクール</t>
  </si>
  <si>
    <t>Ｒｙｕｏｗ</t>
  </si>
  <si>
    <t>フィッタキッズスクール重信</t>
  </si>
  <si>
    <t>Ｚ－ＵＰ</t>
  </si>
  <si>
    <t>ファイブテン新居浜</t>
  </si>
  <si>
    <t>エンジョイスポーツＺ－ＵＰ</t>
  </si>
  <si>
    <t>参加種目数</t>
  </si>
  <si>
    <t>瀬戸内温泉スイミング</t>
  </si>
  <si>
    <t>　</t>
  </si>
  <si>
    <t>フィッタキッズスクールエミフル松前</t>
  </si>
  <si>
    <t xml:space="preserve"> </t>
  </si>
  <si>
    <t>AzuMax</t>
  </si>
  <si>
    <t>MESSA</t>
  </si>
  <si>
    <t>南海ドルフィンクラブ朝生田</t>
  </si>
  <si>
    <t>南海朝生田</t>
  </si>
  <si>
    <t>石原スポーツクラブ</t>
  </si>
  <si>
    <t>東    予</t>
  </si>
  <si>
    <t>中     予</t>
  </si>
  <si>
    <t>南　　 予</t>
  </si>
  <si>
    <t>水着のルールについては、周知されてきましたが、キャップやバッグ・ジャージ等</t>
  </si>
  <si>
    <t>競技水泳委員長　福島孝志</t>
  </si>
  <si>
    <t>五百木ＳＣ</t>
  </si>
  <si>
    <t>エリエールＳＲＴ</t>
  </si>
  <si>
    <t>エリエール</t>
  </si>
  <si>
    <t>後片付けに協力いただいたクラブは片付け後プールを利用いただけます。</t>
  </si>
  <si>
    <t>・参加クラブのスクールバスは所定の位置に、大会役員は別紙公園北第２駐車場において下さい。</t>
  </si>
  <si>
    <t>アズサ</t>
  </si>
  <si>
    <t>合同レース</t>
  </si>
  <si>
    <t>南海</t>
  </si>
  <si>
    <t>石原</t>
  </si>
  <si>
    <t>八幡浜</t>
  </si>
  <si>
    <t>時間調整</t>
  </si>
  <si>
    <t>えいしスイミングクラブ北条</t>
  </si>
  <si>
    <t>えいしＳＣ北条</t>
  </si>
  <si>
    <t>競技の準備を７：００～７：４５で行います。中予の各クラブの引率者はアップまでに</t>
  </si>
  <si>
    <t>重信</t>
  </si>
  <si>
    <r>
      <t>･スタートリストが愛媛県SC協会のHPに</t>
    </r>
    <r>
      <rPr>
        <sz val="11"/>
        <rFont val="ＭＳ Ｐゴシック"/>
        <family val="3"/>
      </rPr>
      <t>掲載される予定です。</t>
    </r>
  </si>
  <si>
    <t>ＭＧ双葉</t>
  </si>
  <si>
    <t>えいしスイミングクラブ砥部</t>
  </si>
  <si>
    <t>えいしＳＣ砥部</t>
  </si>
  <si>
    <t>MG瀬戸内</t>
  </si>
  <si>
    <t>西条</t>
  </si>
  <si>
    <t>エリエ</t>
  </si>
  <si>
    <t>砥部</t>
  </si>
  <si>
    <t>北条</t>
  </si>
  <si>
    <t>保内</t>
  </si>
  <si>
    <t>2021年度愛媛県ＳＣ協会公認合同水泳競技大会</t>
  </si>
  <si>
    <t>フィッタキッズスクール川之江</t>
  </si>
  <si>
    <t>フィッタ川之江</t>
  </si>
  <si>
    <t>しまなみスイムチーム</t>
  </si>
  <si>
    <t>しまなみST</t>
  </si>
  <si>
    <t>フィッタ吉田</t>
  </si>
  <si>
    <t>コナミ松山</t>
  </si>
  <si>
    <t>コナミ松山</t>
  </si>
  <si>
    <t>2021年度愛媛県スイミングクラブ協会合同公認水泳競技大会</t>
  </si>
  <si>
    <t>・今大会は、参加数361名　延種目893種目　となりました。</t>
  </si>
  <si>
    <t>レース成立後、横退水をしてください。</t>
  </si>
  <si>
    <r>
      <t>選手　７：</t>
    </r>
    <r>
      <rPr>
        <sz val="11"/>
        <rFont val="ＭＳ Ｐゴシック"/>
        <family val="3"/>
      </rPr>
      <t>50</t>
    </r>
    <r>
      <rPr>
        <sz val="11"/>
        <rFont val="ＭＳ Ｐゴシック"/>
        <family val="3"/>
      </rPr>
      <t>　　</t>
    </r>
  </si>
  <si>
    <t>中予</t>
  </si>
  <si>
    <t>　</t>
  </si>
  <si>
    <t>メインプール</t>
  </si>
  <si>
    <t>東南予</t>
  </si>
  <si>
    <t>8：00～8：30</t>
  </si>
  <si>
    <t>8：30～9：00</t>
  </si>
  <si>
    <t>8：15～全レーン公式スタート</t>
  </si>
  <si>
    <t>8：45～全レーン公式スタート</t>
  </si>
  <si>
    <t>※50m自由形に出場する東・南予の選手は8：00～メインプールでのアップを認めます。</t>
  </si>
  <si>
    <t>サブプール</t>
  </si>
  <si>
    <t>8：00～競技終了まで</t>
  </si>
  <si>
    <t>1レーンのみ台付き（一方通行）</t>
  </si>
  <si>
    <t>タイム決勝</t>
  </si>
  <si>
    <t>平泳ぎ</t>
  </si>
  <si>
    <t>タイム決勝</t>
  </si>
  <si>
    <t>　50m</t>
  </si>
  <si>
    <t>バタフライ</t>
  </si>
  <si>
    <t>400m</t>
  </si>
  <si>
    <t>個人メドレー</t>
  </si>
  <si>
    <t>200m</t>
  </si>
  <si>
    <t>自由形</t>
  </si>
  <si>
    <t>200m</t>
  </si>
  <si>
    <t>800m</t>
  </si>
  <si>
    <t>800m</t>
  </si>
  <si>
    <t>1500m</t>
  </si>
  <si>
    <t>個人メドレー</t>
  </si>
  <si>
    <t>100m</t>
  </si>
  <si>
    <t>背泳ぎ</t>
  </si>
  <si>
    <t>100m</t>
  </si>
  <si>
    <t>バタフライ</t>
  </si>
  <si>
    <t>400m</t>
  </si>
  <si>
    <t>　</t>
  </si>
  <si>
    <t xml:space="preserve"> </t>
  </si>
  <si>
    <t>　50m</t>
  </si>
  <si>
    <t>自由形</t>
  </si>
  <si>
    <t>タイム決勝</t>
  </si>
  <si>
    <t>　50m</t>
  </si>
  <si>
    <t>背泳ぎ</t>
  </si>
  <si>
    <t>タイム決勝</t>
  </si>
  <si>
    <t>背泳ぎ</t>
  </si>
  <si>
    <t>平泳ぎ</t>
  </si>
  <si>
    <t>平泳ぎ</t>
  </si>
  <si>
    <t>バタフライ</t>
  </si>
  <si>
    <t>自由形</t>
  </si>
  <si>
    <t>200m</t>
  </si>
  <si>
    <t>200m</t>
  </si>
  <si>
    <t>タイム決勝</t>
  </si>
  <si>
    <t xml:space="preserve"> </t>
  </si>
  <si>
    <t>200m</t>
  </si>
  <si>
    <t>休憩</t>
  </si>
  <si>
    <t>昼休憩</t>
  </si>
  <si>
    <t>ストレッチスペース（場所取り禁止）</t>
  </si>
  <si>
    <t>招集所　</t>
  </si>
  <si>
    <t>通常</t>
  </si>
  <si>
    <t>今回</t>
  </si>
  <si>
    <t>　</t>
  </si>
  <si>
    <t>招集所</t>
  </si>
  <si>
    <t>　</t>
  </si>
  <si>
    <t>横退水（8レーン側へ）</t>
  </si>
  <si>
    <t>横退水（1レーン側へ）</t>
  </si>
  <si>
    <t>台・レッジ付　ダッシュレーン</t>
  </si>
  <si>
    <t>一方通行！</t>
  </si>
  <si>
    <t>メインプール</t>
  </si>
  <si>
    <t>サブプール</t>
  </si>
  <si>
    <t xml:space="preserve"> </t>
  </si>
  <si>
    <t>使用不可</t>
  </si>
  <si>
    <t>　　　　　　　　</t>
  </si>
  <si>
    <t>ホール側から</t>
  </si>
  <si>
    <t>更衣室入口</t>
  </si>
  <si>
    <t>台・レッジ付　ダッシュレーン</t>
  </si>
  <si>
    <t>出入り禁止</t>
  </si>
  <si>
    <t>アクアパレット観覧席配置図</t>
  </si>
  <si>
    <t>川之江</t>
  </si>
  <si>
    <t>コナミ</t>
  </si>
  <si>
    <t>五百木</t>
  </si>
  <si>
    <t>吉田</t>
  </si>
  <si>
    <t>Ryuow</t>
  </si>
  <si>
    <t>　</t>
  </si>
  <si>
    <t>施設側の要望により、灰色部分の座席の使用は不可です。（荷物を置くことは可能）</t>
  </si>
  <si>
    <t xml:space="preserve"> </t>
  </si>
  <si>
    <t xml:space="preserve"> </t>
  </si>
  <si>
    <t>温泉</t>
  </si>
  <si>
    <t>　</t>
  </si>
  <si>
    <t xml:space="preserve"> </t>
  </si>
  <si>
    <t xml:space="preserve"> YouTube　　　　撮影席</t>
  </si>
  <si>
    <t>　</t>
  </si>
  <si>
    <t xml:space="preserve"> </t>
  </si>
  <si>
    <t>温泉　</t>
  </si>
  <si>
    <t>西条　</t>
  </si>
  <si>
    <t>プールサイド</t>
  </si>
  <si>
    <t>MESSA</t>
  </si>
  <si>
    <t>Ryuow</t>
  </si>
  <si>
    <t>AZU</t>
  </si>
  <si>
    <t>AZU</t>
  </si>
  <si>
    <t>AZU</t>
  </si>
  <si>
    <t>フ松山</t>
  </si>
  <si>
    <t>エミフル</t>
  </si>
  <si>
    <t>エミフル</t>
  </si>
  <si>
    <t>　</t>
  </si>
  <si>
    <t>アズサ</t>
  </si>
  <si>
    <t>アズサ</t>
  </si>
  <si>
    <t>アズサ</t>
  </si>
  <si>
    <t>アズサ</t>
  </si>
  <si>
    <t>東予　</t>
  </si>
  <si>
    <t>新居浜</t>
  </si>
  <si>
    <t>　</t>
  </si>
  <si>
    <t>マコト</t>
  </si>
  <si>
    <t>Z-up</t>
  </si>
  <si>
    <t>川之江　</t>
  </si>
  <si>
    <t>しまなみ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</si>
</sst>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 numFmtId="193" formatCode="yyyy&quot;年&quot;m&quot;月&quot;d&quot;日&quot;;@"/>
  </numFmts>
  <fonts count="53">
    <font>
      <sz val="11"/>
      <name val="ＭＳ Ｐゴシック"/>
      <family val="3"/>
    </font>
    <font>
      <sz val="6"/>
      <name val="ＭＳ Ｐゴシック"/>
      <family val="3"/>
    </font>
    <font>
      <sz val="14"/>
      <name val="ＭＳ Ｐゴシック"/>
      <family val="3"/>
    </font>
    <font>
      <sz val="3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6"/>
      <name val="ＭＳ Ｐ明朝"/>
      <family val="1"/>
    </font>
    <font>
      <sz val="10"/>
      <name val="ＭＳ Ｐ明朝"/>
      <family val="1"/>
    </font>
    <font>
      <sz val="48"/>
      <name val="ＭＳ Ｐゴシック"/>
      <family val="3"/>
    </font>
    <font>
      <sz val="10"/>
      <name val="ＭＳ Ｐゴシック"/>
      <family val="3"/>
    </font>
    <font>
      <sz val="11"/>
      <name val="ＭＳ Ｐ明朝"/>
      <family val="1"/>
    </font>
    <font>
      <sz val="6"/>
      <name val="ＭＳ Ｐ明朝"/>
      <family val="1"/>
    </font>
    <font>
      <sz val="14"/>
      <name val="ＭＳ Ｐ明朝"/>
      <family val="1"/>
    </font>
    <font>
      <b/>
      <sz val="9"/>
      <color indexed="10"/>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b/>
      <sz val="11"/>
      <color rgb="FFFF0000"/>
      <name val="ＭＳ Ｐゴシック"/>
      <family val="3"/>
    </font>
    <font>
      <b/>
      <sz val="9"/>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0"/>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7" fillId="0" borderId="0" applyNumberFormat="0" applyFill="0" applyBorder="0" applyAlignment="0" applyProtection="0"/>
    <xf numFmtId="0" fontId="32" fillId="4" borderId="0" applyNumberFormat="0" applyBorder="0" applyAlignment="0" applyProtection="0"/>
  </cellStyleXfs>
  <cellXfs count="37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12" xfId="0" applyBorder="1" applyAlignment="1">
      <alignment horizontal="right" vertical="center"/>
    </xf>
    <xf numFmtId="0" fontId="0" fillId="0" borderId="0" xfId="0" applyBorder="1" applyAlignment="1">
      <alignment vertical="center"/>
    </xf>
    <xf numFmtId="0" fontId="2" fillId="0" borderId="12" xfId="0" applyFont="1" applyBorder="1" applyAlignment="1">
      <alignment horizontal="center" vertical="center"/>
    </xf>
    <xf numFmtId="0" fontId="8"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24" borderId="17" xfId="0" applyFill="1" applyBorder="1" applyAlignment="1">
      <alignment/>
    </xf>
    <xf numFmtId="0" fontId="0" fillId="24" borderId="0" xfId="0" applyFill="1" applyBorder="1" applyAlignment="1">
      <alignment/>
    </xf>
    <xf numFmtId="0" fontId="8" fillId="1" borderId="0" xfId="0" applyFont="1" applyFill="1" applyAlignment="1">
      <alignment/>
    </xf>
    <xf numFmtId="0" fontId="8" fillId="1"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8" fillId="0" borderId="0" xfId="0" applyFont="1" applyAlignment="1">
      <alignment horizontal="right"/>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3" xfId="0" applyFont="1" applyBorder="1" applyAlignment="1">
      <alignment vertical="center"/>
    </xf>
    <xf numFmtId="0" fontId="2" fillId="0" borderId="33" xfId="0" applyFont="1" applyBorder="1" applyAlignment="1">
      <alignment vertical="center"/>
    </xf>
    <xf numFmtId="0" fontId="2" fillId="0" borderId="20" xfId="0" applyFont="1" applyBorder="1" applyAlignment="1">
      <alignment horizontal="center" vertical="center"/>
    </xf>
    <xf numFmtId="0" fontId="2" fillId="0" borderId="34"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21" xfId="0" applyFont="1" applyBorder="1" applyAlignment="1">
      <alignment shrinkToFit="1"/>
    </xf>
    <xf numFmtId="0" fontId="0" fillId="0" borderId="12" xfId="0" applyBorder="1" applyAlignment="1">
      <alignment horizontal="center"/>
    </xf>
    <xf numFmtId="0" fontId="2" fillId="0" borderId="2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21"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7"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9" xfId="0" applyBorder="1" applyAlignment="1">
      <alignment vertical="center"/>
    </xf>
    <xf numFmtId="0" fontId="33" fillId="0" borderId="0" xfId="61" applyFont="1">
      <alignment/>
      <protection/>
    </xf>
    <xf numFmtId="20" fontId="34" fillId="0" borderId="0" xfId="61" applyNumberFormat="1" applyFont="1" applyAlignment="1">
      <alignment horizont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35" fillId="0" borderId="0" xfId="0" applyNumberFormat="1" applyFont="1" applyAlignment="1">
      <alignment/>
    </xf>
    <xf numFmtId="0" fontId="8" fillId="0" borderId="0" xfId="0" applyFont="1" applyAlignment="1">
      <alignment/>
    </xf>
    <xf numFmtId="0" fontId="36"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24" fillId="0" borderId="0" xfId="0" applyFont="1" applyAlignment="1">
      <alignment/>
    </xf>
    <xf numFmtId="0" fontId="24" fillId="0" borderId="0" xfId="0" applyFont="1" applyAlignment="1">
      <alignment/>
    </xf>
    <xf numFmtId="0" fontId="13" fillId="0" borderId="0" xfId="0" applyFont="1" applyFill="1" applyBorder="1" applyAlignment="1">
      <alignment vertical="center" shrinkToFit="1"/>
    </xf>
    <xf numFmtId="0" fontId="0" fillId="0" borderId="0" xfId="0" applyFont="1" applyAlignment="1">
      <alignment horizontal="right"/>
    </xf>
    <xf numFmtId="0" fontId="24" fillId="0" borderId="0" xfId="0" applyFont="1" applyAlignment="1">
      <alignment horizontal="right"/>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21" xfId="0" applyFont="1" applyBorder="1" applyAlignment="1">
      <alignment/>
    </xf>
    <xf numFmtId="0" fontId="2" fillId="0" borderId="22" xfId="0" applyFont="1" applyBorder="1" applyAlignment="1">
      <alignment/>
    </xf>
    <xf numFmtId="0" fontId="5" fillId="0" borderId="12" xfId="0" applyFont="1" applyBorder="1" applyAlignment="1">
      <alignment/>
    </xf>
    <xf numFmtId="32" fontId="2" fillId="0" borderId="12" xfId="0" applyNumberFormat="1" applyFont="1" applyBorder="1" applyAlignment="1">
      <alignment horizontal="center"/>
    </xf>
    <xf numFmtId="21" fontId="5" fillId="0" borderId="12" xfId="0" applyNumberFormat="1" applyFont="1" applyBorder="1" applyAlignment="1">
      <alignment/>
    </xf>
    <xf numFmtId="32" fontId="2" fillId="0" borderId="12" xfId="0" applyNumberFormat="1" applyFont="1" applyBorder="1" applyAlignment="1">
      <alignment/>
    </xf>
    <xf numFmtId="0" fontId="0" fillId="0" borderId="12" xfId="0" applyBorder="1" applyAlignment="1">
      <alignment/>
    </xf>
    <xf numFmtId="0" fontId="36" fillId="0" borderId="0" xfId="0" applyFont="1" applyAlignment="1">
      <alignment/>
    </xf>
    <xf numFmtId="0" fontId="13"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Alignment="1">
      <alignment/>
    </xf>
    <xf numFmtId="0" fontId="2" fillId="0" borderId="0" xfId="0" applyFont="1" applyFill="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32" fontId="2" fillId="0" borderId="23" xfId="0" applyNumberFormat="1"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3" xfId="0" applyFont="1" applyFill="1" applyBorder="1" applyAlignment="1">
      <alignment/>
    </xf>
    <xf numFmtId="0" fontId="2" fillId="0" borderId="15" xfId="0" applyFont="1" applyFill="1" applyBorder="1" applyAlignment="1">
      <alignment/>
    </xf>
    <xf numFmtId="21" fontId="5" fillId="0" borderId="10" xfId="0" applyNumberFormat="1" applyFont="1" applyFill="1" applyBorder="1" applyAlignment="1">
      <alignment/>
    </xf>
    <xf numFmtId="32" fontId="2" fillId="0" borderId="23" xfId="0" applyNumberFormat="1"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32" fontId="2" fillId="0" borderId="36" xfId="0" applyNumberFormat="1"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0" fillId="0" borderId="0" xfId="0" applyFont="1" applyFill="1" applyAlignment="1">
      <alignment/>
    </xf>
    <xf numFmtId="32" fontId="2" fillId="0" borderId="11" xfId="0" applyNumberFormat="1" applyFont="1" applyFill="1" applyBorder="1" applyAlignment="1">
      <alignment/>
    </xf>
    <xf numFmtId="0" fontId="0" fillId="26" borderId="0" xfId="0" applyFill="1" applyAlignment="1">
      <alignment/>
    </xf>
    <xf numFmtId="0" fontId="0" fillId="26" borderId="0" xfId="0" applyFont="1" applyFill="1" applyAlignment="1">
      <alignment/>
    </xf>
    <xf numFmtId="0" fontId="8" fillId="0" borderId="0" xfId="0" applyFont="1" applyFill="1" applyAlignment="1">
      <alignment vertical="center"/>
    </xf>
    <xf numFmtId="0" fontId="2" fillId="0" borderId="12" xfId="0" applyFont="1" applyBorder="1" applyAlignment="1">
      <alignment horizontal="right"/>
    </xf>
    <xf numFmtId="0" fontId="2" fillId="0" borderId="0" xfId="0" applyFont="1" applyFill="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0" xfId="0" applyFill="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Fill="1" applyBorder="1" applyAlignment="1">
      <alignment horizontal="center" vertical="center" textRotation="255"/>
    </xf>
    <xf numFmtId="0" fontId="0" fillId="0" borderId="18" xfId="0" applyFill="1" applyBorder="1" applyAlignment="1">
      <alignment/>
    </xf>
    <xf numFmtId="0" fontId="0" fillId="0" borderId="19" xfId="0" applyFill="1" applyBorder="1" applyAlignment="1">
      <alignment/>
    </xf>
    <xf numFmtId="0" fontId="0" fillId="0" borderId="16" xfId="0" applyFill="1" applyBorder="1" applyAlignment="1">
      <alignment/>
    </xf>
    <xf numFmtId="0" fontId="0" fillId="27" borderId="21" xfId="0" applyFill="1" applyBorder="1" applyAlignment="1">
      <alignment/>
    </xf>
    <xf numFmtId="0" fontId="0" fillId="27" borderId="10" xfId="0" applyFill="1" applyBorder="1" applyAlignment="1">
      <alignment vertical="center"/>
    </xf>
    <xf numFmtId="0" fontId="0" fillId="27" borderId="22" xfId="0" applyFill="1" applyBorder="1" applyAlignment="1">
      <alignment vertical="center"/>
    </xf>
    <xf numFmtId="0" fontId="0" fillId="27" borderId="16" xfId="0" applyFill="1" applyBorder="1" applyAlignment="1">
      <alignment vertical="center"/>
    </xf>
    <xf numFmtId="0" fontId="0" fillId="27" borderId="19" xfId="0" applyFill="1" applyBorder="1" applyAlignment="1">
      <alignment vertical="center"/>
    </xf>
    <xf numFmtId="0" fontId="0" fillId="27" borderId="20" xfId="0" applyFill="1" applyBorder="1" applyAlignment="1">
      <alignment vertical="center"/>
    </xf>
    <xf numFmtId="0" fontId="0" fillId="0" borderId="17" xfId="0" applyBorder="1" applyAlignment="1">
      <alignment vertical="center"/>
    </xf>
    <xf numFmtId="0" fontId="0" fillId="27" borderId="21" xfId="0" applyFill="1" applyBorder="1" applyAlignment="1">
      <alignment vertical="center"/>
    </xf>
    <xf numFmtId="0" fontId="0" fillId="27" borderId="0"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27" borderId="17" xfId="0" applyFill="1" applyBorder="1" applyAlignment="1">
      <alignment vertical="center"/>
    </xf>
    <xf numFmtId="0" fontId="0" fillId="0" borderId="0" xfId="0" applyBorder="1" applyAlignment="1">
      <alignment horizontal="center"/>
    </xf>
    <xf numFmtId="0" fontId="0" fillId="27" borderId="19" xfId="0" applyFill="1" applyBorder="1" applyAlignment="1">
      <alignment/>
    </xf>
    <xf numFmtId="0" fontId="0" fillId="27" borderId="20" xfId="0" applyFill="1" applyBorder="1" applyAlignment="1">
      <alignment/>
    </xf>
    <xf numFmtId="0" fontId="48" fillId="26" borderId="10" xfId="0" applyFont="1" applyFill="1" applyBorder="1" applyAlignment="1">
      <alignment/>
    </xf>
    <xf numFmtId="0" fontId="48" fillId="26" borderId="22" xfId="0" applyFont="1" applyFill="1" applyBorder="1" applyAlignment="1">
      <alignment/>
    </xf>
    <xf numFmtId="0" fontId="0" fillId="27" borderId="21" xfId="0"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48" fillId="0" borderId="19" xfId="0" applyFont="1" applyBorder="1" applyAlignment="1">
      <alignment/>
    </xf>
    <xf numFmtId="0" fontId="0" fillId="27" borderId="16" xfId="0" applyFill="1" applyBorder="1" applyAlignment="1">
      <alignment horizontal="center" vertical="center"/>
    </xf>
    <xf numFmtId="0" fontId="8" fillId="0" borderId="0" xfId="0" applyFont="1" applyBorder="1" applyAlignment="1">
      <alignment vertical="center"/>
    </xf>
    <xf numFmtId="0" fontId="0" fillId="23" borderId="14" xfId="0" applyFill="1" applyBorder="1" applyAlignment="1">
      <alignment vertical="center"/>
    </xf>
    <xf numFmtId="0" fontId="0" fillId="23" borderId="0" xfId="0" applyFill="1" applyBorder="1" applyAlignment="1">
      <alignment vertical="center"/>
    </xf>
    <xf numFmtId="0" fontId="0" fillId="23" borderId="16" xfId="0" applyFill="1" applyBorder="1" applyAlignment="1">
      <alignment vertical="center"/>
    </xf>
    <xf numFmtId="0" fontId="0" fillId="23" borderId="17" xfId="0" applyFill="1" applyBorder="1" applyAlignment="1">
      <alignment vertical="center"/>
    </xf>
    <xf numFmtId="0" fontId="0" fillId="27" borderId="10" xfId="0" applyFill="1" applyBorder="1" applyAlignment="1">
      <alignment/>
    </xf>
    <xf numFmtId="0" fontId="0" fillId="0" borderId="20" xfId="0" applyFill="1" applyBorder="1" applyAlignment="1">
      <alignment/>
    </xf>
    <xf numFmtId="0" fontId="0" fillId="0" borderId="16" xfId="0" applyFill="1" applyBorder="1" applyAlignment="1">
      <alignment vertical="center"/>
    </xf>
    <xf numFmtId="0" fontId="24" fillId="0" borderId="0" xfId="0" applyFont="1" applyAlignment="1">
      <alignment/>
    </xf>
    <xf numFmtId="0" fontId="0" fillId="26" borderId="21" xfId="0" applyFill="1" applyBorder="1" applyAlignment="1">
      <alignment/>
    </xf>
    <xf numFmtId="0" fontId="48" fillId="0" borderId="0" xfId="0" applyFont="1" applyBorder="1" applyAlignment="1">
      <alignment/>
    </xf>
    <xf numFmtId="0" fontId="24" fillId="0" borderId="0" xfId="0" applyFont="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0" fillId="23" borderId="20" xfId="0" applyFill="1" applyBorder="1" applyAlignment="1">
      <alignment vertical="center"/>
    </xf>
    <xf numFmtId="0" fontId="49" fillId="26" borderId="21" xfId="0" applyFont="1" applyFill="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vertical="center"/>
    </xf>
    <xf numFmtId="0" fontId="10" fillId="0" borderId="0" xfId="0" applyFont="1" applyFill="1" applyBorder="1" applyAlignment="1">
      <alignment vertical="center"/>
    </xf>
    <xf numFmtId="0" fontId="13" fillId="28" borderId="39" xfId="0" applyFont="1" applyFill="1" applyBorder="1" applyAlignment="1">
      <alignment/>
    </xf>
    <xf numFmtId="0" fontId="42" fillId="0" borderId="40" xfId="0" applyFont="1" applyFill="1" applyBorder="1" applyAlignment="1">
      <alignment vertical="center" textRotation="255"/>
    </xf>
    <xf numFmtId="0" fontId="13" fillId="28" borderId="40" xfId="0" applyFont="1" applyFill="1" applyBorder="1" applyAlignment="1">
      <alignment/>
    </xf>
    <xf numFmtId="0" fontId="42" fillId="28" borderId="40" xfId="0" applyFont="1" applyFill="1" applyBorder="1" applyAlignment="1">
      <alignment vertical="center" textRotation="255"/>
    </xf>
    <xf numFmtId="0" fontId="42" fillId="0" borderId="41" xfId="0" applyFont="1" applyFill="1" applyBorder="1" applyAlignment="1">
      <alignment vertical="center" textRotation="255"/>
    </xf>
    <xf numFmtId="0" fontId="13" fillId="0" borderId="0" xfId="0" applyFont="1" applyFill="1" applyBorder="1" applyAlignment="1">
      <alignment/>
    </xf>
    <xf numFmtId="0" fontId="13" fillId="0" borderId="35" xfId="0" applyFont="1" applyFill="1" applyBorder="1" applyAlignment="1">
      <alignment/>
    </xf>
    <xf numFmtId="0" fontId="13" fillId="0" borderId="0" xfId="0" applyFont="1" applyFill="1" applyAlignment="1">
      <alignment/>
    </xf>
    <xf numFmtId="0" fontId="13" fillId="0" borderId="10" xfId="0" applyFont="1" applyFill="1" applyBorder="1" applyAlignment="1">
      <alignment/>
    </xf>
    <xf numFmtId="0" fontId="42" fillId="0" borderId="42" xfId="0" applyFont="1" applyFill="1" applyBorder="1" applyAlignment="1">
      <alignment vertical="center" textRotation="255"/>
    </xf>
    <xf numFmtId="0" fontId="13" fillId="28" borderId="12" xfId="0" applyFont="1" applyFill="1" applyBorder="1" applyAlignment="1">
      <alignment/>
    </xf>
    <xf numFmtId="0" fontId="42" fillId="0" borderId="12" xfId="0" applyFont="1" applyFill="1" applyBorder="1" applyAlignment="1">
      <alignment vertical="center" textRotation="255"/>
    </xf>
    <xf numFmtId="0" fontId="13" fillId="28" borderId="43" xfId="0" applyFont="1" applyFill="1" applyBorder="1" applyAlignment="1">
      <alignment/>
    </xf>
    <xf numFmtId="0" fontId="13" fillId="28" borderId="42" xfId="0" applyFont="1" applyFill="1" applyBorder="1" applyAlignment="1">
      <alignment/>
    </xf>
    <xf numFmtId="0" fontId="42" fillId="28" borderId="12" xfId="0" applyFont="1" applyFill="1" applyBorder="1" applyAlignment="1">
      <alignment vertical="center" textRotation="255"/>
    </xf>
    <xf numFmtId="0" fontId="42" fillId="0" borderId="43" xfId="0" applyFont="1" applyFill="1" applyBorder="1" applyAlignment="1">
      <alignment vertical="center" textRotation="255"/>
    </xf>
    <xf numFmtId="0" fontId="42" fillId="0" borderId="0" xfId="0" applyFont="1" applyFill="1" applyBorder="1" applyAlignment="1">
      <alignment vertical="center" textRotation="255" shrinkToFit="1"/>
    </xf>
    <xf numFmtId="0" fontId="43" fillId="0" borderId="0" xfId="0" applyFont="1" applyFill="1" applyBorder="1" applyAlignment="1">
      <alignment/>
    </xf>
    <xf numFmtId="0" fontId="42" fillId="0" borderId="44" xfId="0" applyFont="1" applyFill="1" applyBorder="1" applyAlignment="1">
      <alignment vertical="center" textRotation="255"/>
    </xf>
    <xf numFmtId="0" fontId="13" fillId="28" borderId="45" xfId="0" applyFont="1" applyFill="1" applyBorder="1" applyAlignment="1">
      <alignment/>
    </xf>
    <xf numFmtId="0" fontId="42" fillId="0" borderId="45" xfId="0" applyFont="1" applyFill="1" applyBorder="1" applyAlignment="1">
      <alignment vertical="center" textRotation="255"/>
    </xf>
    <xf numFmtId="0" fontId="13" fillId="28" borderId="46" xfId="0" applyFont="1" applyFill="1" applyBorder="1" applyAlignment="1">
      <alignment/>
    </xf>
    <xf numFmtId="0" fontId="43" fillId="0" borderId="47" xfId="0" applyFont="1" applyFill="1" applyBorder="1" applyAlignment="1">
      <alignment/>
    </xf>
    <xf numFmtId="0" fontId="41" fillId="0" borderId="0" xfId="0" applyFont="1" applyFill="1" applyBorder="1" applyAlignment="1">
      <alignment/>
    </xf>
    <xf numFmtId="0" fontId="41" fillId="0" borderId="0" xfId="0" applyFont="1" applyFill="1" applyAlignment="1">
      <alignment/>
    </xf>
    <xf numFmtId="0" fontId="1" fillId="0" borderId="0" xfId="0" applyFont="1" applyFill="1" applyBorder="1" applyAlignment="1">
      <alignment vertical="center" textRotation="255"/>
    </xf>
    <xf numFmtId="0" fontId="3" fillId="0" borderId="0" xfId="0" applyFont="1" applyFill="1" applyAlignment="1">
      <alignment horizontal="center" vertical="center"/>
    </xf>
    <xf numFmtId="0" fontId="37" fillId="0" borderId="0" xfId="0" applyFont="1" applyFill="1" applyBorder="1" applyAlignment="1">
      <alignment/>
    </xf>
    <xf numFmtId="0" fontId="37" fillId="0" borderId="0" xfId="0" applyFont="1" applyFill="1" applyAlignment="1">
      <alignment/>
    </xf>
    <xf numFmtId="0" fontId="3" fillId="0" borderId="0" xfId="0" applyFont="1" applyFill="1" applyBorder="1" applyAlignment="1">
      <alignment horizontal="center" vertical="center"/>
    </xf>
    <xf numFmtId="0" fontId="41" fillId="0" borderId="48" xfId="0" applyFont="1" applyFill="1" applyBorder="1" applyAlignment="1">
      <alignment/>
    </xf>
    <xf numFmtId="0" fontId="38" fillId="28" borderId="40" xfId="0" applyFont="1" applyFill="1" applyBorder="1" applyAlignment="1">
      <alignment horizontal="center" vertical="center"/>
    </xf>
    <xf numFmtId="0" fontId="40" fillId="28" borderId="40" xfId="0" applyFont="1" applyFill="1" applyBorder="1" applyAlignment="1">
      <alignment horizontal="center" vertical="center"/>
    </xf>
    <xf numFmtId="0" fontId="13" fillId="28" borderId="41" xfId="0" applyFont="1" applyFill="1" applyBorder="1" applyAlignment="1">
      <alignment/>
    </xf>
    <xf numFmtId="0" fontId="13" fillId="28" borderId="42" xfId="0" applyFont="1" applyFill="1" applyBorder="1" applyAlignment="1">
      <alignment horizontal="center" vertical="center"/>
    </xf>
    <xf numFmtId="0" fontId="0" fillId="28" borderId="12" xfId="0" applyFill="1" applyBorder="1" applyAlignment="1">
      <alignment horizontal="center" vertical="center"/>
    </xf>
    <xf numFmtId="0" fontId="0" fillId="28" borderId="43" xfId="0" applyFill="1" applyBorder="1" applyAlignment="1">
      <alignment horizontal="center" vertical="center"/>
    </xf>
    <xf numFmtId="0" fontId="13" fillId="28" borderId="44" xfId="0" applyFont="1" applyFill="1" applyBorder="1" applyAlignment="1">
      <alignment/>
    </xf>
    <xf numFmtId="0" fontId="42" fillId="28" borderId="45" xfId="0" applyFont="1" applyFill="1" applyBorder="1" applyAlignment="1">
      <alignment vertical="center" textRotation="255"/>
    </xf>
    <xf numFmtId="0" fontId="42" fillId="0" borderId="46" xfId="0" applyFont="1" applyFill="1" applyBorder="1" applyAlignment="1">
      <alignment vertical="center" textRotation="255"/>
    </xf>
    <xf numFmtId="0" fontId="43" fillId="28" borderId="44" xfId="0" applyFont="1" applyFill="1" applyBorder="1" applyAlignment="1">
      <alignment/>
    </xf>
    <xf numFmtId="0" fontId="41" fillId="28" borderId="45" xfId="0" applyFont="1" applyFill="1" applyBorder="1" applyAlignment="1">
      <alignment horizontal="center" vertical="center"/>
    </xf>
    <xf numFmtId="0" fontId="0" fillId="28" borderId="45" xfId="0" applyFont="1" applyFill="1" applyBorder="1" applyAlignment="1">
      <alignment vertical="center"/>
    </xf>
    <xf numFmtId="0" fontId="40" fillId="28" borderId="46" xfId="0" applyFont="1" applyFill="1" applyBorder="1" applyAlignment="1">
      <alignment horizontal="center" vertical="center" textRotation="255"/>
    </xf>
    <xf numFmtId="0" fontId="13" fillId="0" borderId="19" xfId="0" applyFont="1" applyFill="1" applyBorder="1" applyAlignment="1">
      <alignment/>
    </xf>
    <xf numFmtId="0" fontId="0" fillId="0" borderId="0" xfId="0" applyFill="1" applyAlignment="1">
      <alignment horizontal="center"/>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lignment/>
    </xf>
    <xf numFmtId="0" fontId="15" fillId="0" borderId="0"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23" xfId="0" applyFont="1" applyBorder="1" applyAlignment="1">
      <alignment horizontal="center" vertical="center" textRotation="255"/>
    </xf>
    <xf numFmtId="0" fontId="0" fillId="0" borderId="36" xfId="0" applyBorder="1" applyAlignment="1">
      <alignment horizontal="center" vertical="center" textRotation="255"/>
    </xf>
    <xf numFmtId="0" fontId="0" fillId="0" borderId="11" xfId="0" applyBorder="1" applyAlignment="1">
      <alignment horizontal="center" vertical="center" textRotation="255"/>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193" fontId="0" fillId="0" borderId="0" xfId="0" applyNumberFormat="1" applyFont="1" applyAlignment="1">
      <alignment horizontal="right"/>
    </xf>
    <xf numFmtId="0" fontId="0" fillId="0" borderId="0" xfId="0" applyFont="1" applyAlignment="1">
      <alignment/>
    </xf>
    <xf numFmtId="0" fontId="0" fillId="0" borderId="0" xfId="0" applyAlignment="1">
      <alignment/>
    </xf>
    <xf numFmtId="0" fontId="10" fillId="0" borderId="52"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3"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Alignment="1">
      <alignment horizontal="center" vertical="center"/>
    </xf>
    <xf numFmtId="0" fontId="51" fillId="0" borderId="48" xfId="0" applyFont="1" applyBorder="1" applyAlignment="1">
      <alignment horizontal="center" vertical="center"/>
    </xf>
    <xf numFmtId="0" fontId="38" fillId="28" borderId="54" xfId="0" applyFont="1" applyFill="1" applyBorder="1" applyAlignment="1">
      <alignment horizontal="center" vertical="center" wrapText="1"/>
    </xf>
    <xf numFmtId="0" fontId="0" fillId="0" borderId="10" xfId="0" applyBorder="1" applyAlignment="1">
      <alignment wrapText="1"/>
    </xf>
    <xf numFmtId="0" fontId="0" fillId="0" borderId="55" xfId="0" applyBorder="1" applyAlignment="1">
      <alignment wrapText="1"/>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10" fillId="0" borderId="0" xfId="0" applyFont="1" applyFill="1" applyAlignment="1">
      <alignment horizontal="center"/>
    </xf>
    <xf numFmtId="0" fontId="11" fillId="27" borderId="10" xfId="0" applyFont="1" applyFill="1" applyBorder="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0" fillId="23" borderId="0" xfId="0" applyFill="1" applyBorder="1" applyAlignment="1">
      <alignment horizontal="center" vertical="top"/>
    </xf>
    <xf numFmtId="0" fontId="0" fillId="23" borderId="17" xfId="0" applyFill="1" applyBorder="1" applyAlignment="1">
      <alignment horizontal="center" vertical="top"/>
    </xf>
    <xf numFmtId="0" fontId="0" fillId="23" borderId="0" xfId="0" applyFill="1" applyBorder="1" applyAlignment="1">
      <alignment horizontal="center" vertical="center"/>
    </xf>
    <xf numFmtId="0" fontId="52" fillId="0" borderId="10" xfId="0" applyFont="1" applyBorder="1" applyAlignment="1">
      <alignment horizontal="center" vertical="center"/>
    </xf>
    <xf numFmtId="0" fontId="39" fillId="0" borderId="10" xfId="0" applyFont="1" applyBorder="1" applyAlignment="1">
      <alignment horizontal="center" vertical="center"/>
    </xf>
    <xf numFmtId="0" fontId="0" fillId="0" borderId="17" xfId="0" applyFill="1" applyBorder="1" applyAlignment="1">
      <alignment horizontal="center" vertical="center" textRotation="255"/>
    </xf>
    <xf numFmtId="0" fontId="0" fillId="0" borderId="14" xfId="0" applyBorder="1" applyAlignment="1">
      <alignment vertical="center" textRotation="255"/>
    </xf>
    <xf numFmtId="0" fontId="0" fillId="0" borderId="0" xfId="0" applyAlignment="1">
      <alignment vertical="center" textRotation="255"/>
    </xf>
    <xf numFmtId="0" fontId="0" fillId="0" borderId="19" xfId="0" applyBorder="1" applyAlignment="1">
      <alignment vertical="center" textRotation="255"/>
    </xf>
    <xf numFmtId="0" fontId="40" fillId="29" borderId="13" xfId="0" applyFont="1" applyFill="1" applyBorder="1" applyAlignment="1">
      <alignment horizontal="center" vertical="center" wrapText="1"/>
    </xf>
    <xf numFmtId="0" fontId="40" fillId="29" borderId="14" xfId="0" applyFont="1" applyFill="1" applyBorder="1" applyAlignment="1">
      <alignment horizontal="center" vertical="center"/>
    </xf>
    <xf numFmtId="0" fontId="40" fillId="29" borderId="15" xfId="0" applyFont="1" applyFill="1" applyBorder="1" applyAlignment="1">
      <alignment horizontal="center" vertical="center"/>
    </xf>
    <xf numFmtId="0" fontId="40" fillId="29" borderId="16" xfId="0" applyFont="1" applyFill="1" applyBorder="1" applyAlignment="1">
      <alignment horizontal="center" vertical="center"/>
    </xf>
    <xf numFmtId="0" fontId="40" fillId="29" borderId="0" xfId="0" applyFont="1" applyFill="1" applyBorder="1" applyAlignment="1">
      <alignment horizontal="center" vertical="center"/>
    </xf>
    <xf numFmtId="0" fontId="40" fillId="29" borderId="19" xfId="0" applyFont="1" applyFill="1" applyBorder="1" applyAlignment="1">
      <alignment horizontal="center" vertical="center"/>
    </xf>
    <xf numFmtId="0" fontId="40" fillId="29" borderId="20" xfId="0" applyFont="1" applyFill="1" applyBorder="1" applyAlignment="1">
      <alignment horizontal="center" vertical="center"/>
    </xf>
    <xf numFmtId="0" fontId="0" fillId="0" borderId="0" xfId="0" applyFill="1" applyBorder="1" applyAlignment="1">
      <alignment horizontal="center" vertical="center"/>
    </xf>
    <xf numFmtId="0" fontId="0" fillId="25" borderId="52" xfId="0" applyFill="1" applyBorder="1" applyAlignment="1">
      <alignment horizontal="center" vertical="center"/>
    </xf>
    <xf numFmtId="0" fontId="0" fillId="25" borderId="35" xfId="0" applyFill="1" applyBorder="1" applyAlignment="1">
      <alignment horizontal="center" vertical="center"/>
    </xf>
    <xf numFmtId="0" fontId="0" fillId="25" borderId="53" xfId="0" applyFill="1" applyBorder="1" applyAlignment="1">
      <alignment horizontal="center" vertical="center"/>
    </xf>
    <xf numFmtId="0" fontId="0" fillId="25" borderId="56" xfId="0" applyFill="1" applyBorder="1" applyAlignment="1">
      <alignment horizontal="center" vertical="center"/>
    </xf>
    <xf numFmtId="0" fontId="0" fillId="25" borderId="47" xfId="0" applyFill="1" applyBorder="1" applyAlignment="1">
      <alignment horizontal="center" vertical="center"/>
    </xf>
    <xf numFmtId="0" fontId="0" fillId="25" borderId="5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0" fillId="29" borderId="18" xfId="0" applyFont="1" applyFill="1" applyBorder="1" applyAlignment="1">
      <alignment horizontal="center" vertical="center"/>
    </xf>
    <xf numFmtId="0" fontId="0" fillId="5" borderId="0" xfId="0" applyFill="1" applyAlignment="1">
      <alignment horizontal="center" vertical="center"/>
    </xf>
    <xf numFmtId="0" fontId="8" fillId="0" borderId="0" xfId="0" applyFont="1" applyFill="1" applyBorder="1" applyAlignment="1">
      <alignment horizontal="center"/>
    </xf>
    <xf numFmtId="0" fontId="0" fillId="0" borderId="16" xfId="0" applyFill="1" applyBorder="1" applyAlignment="1">
      <alignment horizontal="center" vertical="center"/>
    </xf>
    <xf numFmtId="0" fontId="0" fillId="0" borderId="0" xfId="0" applyFill="1" applyAlignment="1">
      <alignment horizontal="center" vertical="center"/>
    </xf>
    <xf numFmtId="0" fontId="0" fillId="0" borderId="17" xfId="0" applyFill="1" applyBorder="1" applyAlignment="1">
      <alignment horizontal="center" vertical="center"/>
    </xf>
    <xf numFmtId="0" fontId="0" fillId="29" borderId="13" xfId="0" applyFill="1" applyBorder="1" applyAlignment="1">
      <alignment horizontal="center" vertical="center"/>
    </xf>
    <xf numFmtId="0" fontId="0" fillId="29" borderId="14" xfId="0" applyFill="1" applyBorder="1" applyAlignment="1">
      <alignment horizontal="center" vertical="center"/>
    </xf>
    <xf numFmtId="0" fontId="0" fillId="29" borderId="15" xfId="0" applyFill="1" applyBorder="1" applyAlignment="1">
      <alignment horizontal="center" vertical="center"/>
    </xf>
    <xf numFmtId="0" fontId="0" fillId="29" borderId="18" xfId="0" applyFill="1" applyBorder="1" applyAlignment="1">
      <alignment horizontal="center" vertical="center"/>
    </xf>
    <xf numFmtId="0" fontId="0" fillId="29" borderId="19" xfId="0" applyFill="1" applyBorder="1" applyAlignment="1">
      <alignment horizontal="center" vertical="center"/>
    </xf>
    <xf numFmtId="0" fontId="0" fillId="29" borderId="20" xfId="0" applyFill="1" applyBorder="1" applyAlignment="1">
      <alignment horizontal="center" vertical="center"/>
    </xf>
    <xf numFmtId="0" fontId="0" fillId="0" borderId="16" xfId="0" applyFill="1" applyBorder="1" applyAlignment="1">
      <alignment horizontal="center" vertical="center" textRotation="255"/>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16" fillId="0" borderId="0" xfId="0" applyFont="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6</xdr:row>
      <xdr:rowOff>104775</xdr:rowOff>
    </xdr:from>
    <xdr:to>
      <xdr:col>6</xdr:col>
      <xdr:colOff>161925</xdr:colOff>
      <xdr:row>6</xdr:row>
      <xdr:rowOff>104775</xdr:rowOff>
    </xdr:to>
    <xdr:sp>
      <xdr:nvSpPr>
        <xdr:cNvPr id="1" name="Line 2"/>
        <xdr:cNvSpPr>
          <a:spLocks/>
        </xdr:cNvSpPr>
      </xdr:nvSpPr>
      <xdr:spPr>
        <a:xfrm>
          <a:off x="12001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7</xdr:row>
      <xdr:rowOff>104775</xdr:rowOff>
    </xdr:from>
    <xdr:to>
      <xdr:col>6</xdr:col>
      <xdr:colOff>161925</xdr:colOff>
      <xdr:row>7</xdr:row>
      <xdr:rowOff>104775</xdr:rowOff>
    </xdr:to>
    <xdr:sp>
      <xdr:nvSpPr>
        <xdr:cNvPr id="2" name="Line 8"/>
        <xdr:cNvSpPr>
          <a:spLocks/>
        </xdr:cNvSpPr>
      </xdr:nvSpPr>
      <xdr:spPr>
        <a:xfrm>
          <a:off x="12001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47625</xdr:colOff>
      <xdr:row>30</xdr:row>
      <xdr:rowOff>152400</xdr:rowOff>
    </xdr:to>
    <xdr:sp>
      <xdr:nvSpPr>
        <xdr:cNvPr id="3" name="AutoShape 1"/>
        <xdr:cNvSpPr>
          <a:spLocks/>
        </xdr:cNvSpPr>
      </xdr:nvSpPr>
      <xdr:spPr>
        <a:xfrm>
          <a:off x="8515350" y="6296025"/>
          <a:ext cx="1647825"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276975" y="6191250"/>
          <a:ext cx="144780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800850" y="5543550"/>
          <a:ext cx="14001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36</xdr:col>
      <xdr:colOff>104775</xdr:colOff>
      <xdr:row>21</xdr:row>
      <xdr:rowOff>19050</xdr:rowOff>
    </xdr:from>
    <xdr:to>
      <xdr:col>45</xdr:col>
      <xdr:colOff>0</xdr:colOff>
      <xdr:row>24</xdr:row>
      <xdr:rowOff>38100</xdr:rowOff>
    </xdr:to>
    <xdr:sp>
      <xdr:nvSpPr>
        <xdr:cNvPr id="6" name="AutoShape 2"/>
        <xdr:cNvSpPr>
          <a:spLocks/>
        </xdr:cNvSpPr>
      </xdr:nvSpPr>
      <xdr:spPr>
        <a:xfrm>
          <a:off x="6276975" y="4819650"/>
          <a:ext cx="14382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40</xdr:col>
      <xdr:colOff>38100</xdr:colOff>
      <xdr:row>19</xdr:row>
      <xdr:rowOff>57150</xdr:rowOff>
    </xdr:from>
    <xdr:to>
      <xdr:col>48</xdr:col>
      <xdr:colOff>76200</xdr:colOff>
      <xdr:row>23</xdr:row>
      <xdr:rowOff>28575</xdr:rowOff>
    </xdr:to>
    <xdr:sp>
      <xdr:nvSpPr>
        <xdr:cNvPr id="7" name="Oval 3"/>
        <xdr:cNvSpPr>
          <a:spLocks/>
        </xdr:cNvSpPr>
      </xdr:nvSpPr>
      <xdr:spPr>
        <a:xfrm>
          <a:off x="6896100" y="4400550"/>
          <a:ext cx="1409700" cy="8858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142875</xdr:colOff>
      <xdr:row>17</xdr:row>
      <xdr:rowOff>66675</xdr:rowOff>
    </xdr:from>
    <xdr:to>
      <xdr:col>15</xdr:col>
      <xdr:colOff>171450</xdr:colOff>
      <xdr:row>20</xdr:row>
      <xdr:rowOff>200025</xdr:rowOff>
    </xdr:to>
    <xdr:sp>
      <xdr:nvSpPr>
        <xdr:cNvPr id="8" name="上矢印 8"/>
        <xdr:cNvSpPr>
          <a:spLocks/>
        </xdr:cNvSpPr>
      </xdr:nvSpPr>
      <xdr:spPr>
        <a:xfrm>
          <a:off x="2543175" y="3952875"/>
          <a:ext cx="200025" cy="819150"/>
        </a:xfrm>
        <a:prstGeom prst="upArrow">
          <a:avLst>
            <a:gd name="adj" fmla="val -984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20</xdr:row>
      <xdr:rowOff>171450</xdr:rowOff>
    </xdr:from>
    <xdr:to>
      <xdr:col>59</xdr:col>
      <xdr:colOff>66675</xdr:colOff>
      <xdr:row>25</xdr:row>
      <xdr:rowOff>38100</xdr:rowOff>
    </xdr:to>
    <xdr:sp>
      <xdr:nvSpPr>
        <xdr:cNvPr id="9" name="AutoShape 1"/>
        <xdr:cNvSpPr>
          <a:spLocks/>
        </xdr:cNvSpPr>
      </xdr:nvSpPr>
      <xdr:spPr>
        <a:xfrm>
          <a:off x="8534400" y="4743450"/>
          <a:ext cx="164782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21</xdr:row>
      <xdr:rowOff>47625</xdr:rowOff>
    </xdr:from>
    <xdr:to>
      <xdr:col>16</xdr:col>
      <xdr:colOff>0</xdr:colOff>
      <xdr:row>24</xdr:row>
      <xdr:rowOff>209550</xdr:rowOff>
    </xdr:to>
    <xdr:sp>
      <xdr:nvSpPr>
        <xdr:cNvPr id="10" name="下矢印 10"/>
        <xdr:cNvSpPr>
          <a:spLocks/>
        </xdr:cNvSpPr>
      </xdr:nvSpPr>
      <xdr:spPr>
        <a:xfrm>
          <a:off x="2533650" y="4848225"/>
          <a:ext cx="20955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10</xdr:row>
      <xdr:rowOff>104775</xdr:rowOff>
    </xdr:from>
    <xdr:to>
      <xdr:col>42</xdr:col>
      <xdr:colOff>171450</xdr:colOff>
      <xdr:row>13</xdr:row>
      <xdr:rowOff>219075</xdr:rowOff>
    </xdr:to>
    <xdr:sp>
      <xdr:nvSpPr>
        <xdr:cNvPr id="11" name="上矢印 11"/>
        <xdr:cNvSpPr>
          <a:spLocks/>
        </xdr:cNvSpPr>
      </xdr:nvSpPr>
      <xdr:spPr>
        <a:xfrm>
          <a:off x="7153275" y="2390775"/>
          <a:ext cx="219075" cy="800100"/>
        </a:xfrm>
        <a:prstGeom prst="upArrow">
          <a:avLst>
            <a:gd name="adj" fmla="val -9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14</xdr:row>
      <xdr:rowOff>66675</xdr:rowOff>
    </xdr:from>
    <xdr:to>
      <xdr:col>42</xdr:col>
      <xdr:colOff>171450</xdr:colOff>
      <xdr:row>17</xdr:row>
      <xdr:rowOff>228600</xdr:rowOff>
    </xdr:to>
    <xdr:sp>
      <xdr:nvSpPr>
        <xdr:cNvPr id="12" name="下矢印 12"/>
        <xdr:cNvSpPr>
          <a:spLocks/>
        </xdr:cNvSpPr>
      </xdr:nvSpPr>
      <xdr:spPr>
        <a:xfrm>
          <a:off x="7143750" y="3267075"/>
          <a:ext cx="22860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09"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19"/>
      <c r="B1" s="20"/>
      <c r="C1" s="280" t="s">
        <v>74</v>
      </c>
      <c r="D1" s="281"/>
      <c r="E1" s="281"/>
      <c r="F1" s="281"/>
      <c r="G1" s="282"/>
      <c r="H1" s="19"/>
      <c r="I1" s="19"/>
      <c r="J1" s="19"/>
      <c r="K1" s="19"/>
    </row>
    <row r="2" spans="1:11" ht="15" customHeight="1">
      <c r="A2" s="19"/>
      <c r="B2" s="20"/>
      <c r="C2" s="1" t="s">
        <v>75</v>
      </c>
      <c r="D2" s="19"/>
      <c r="E2" s="19"/>
      <c r="F2" s="19"/>
      <c r="G2" s="19"/>
      <c r="H2" s="19"/>
      <c r="I2" s="19"/>
      <c r="J2" s="19"/>
      <c r="K2" s="19"/>
    </row>
    <row r="3" spans="1:11" ht="15" customHeight="1">
      <c r="A3" s="19"/>
      <c r="B3" s="20"/>
      <c r="C3" s="19"/>
      <c r="D3" s="19"/>
      <c r="E3" s="19"/>
      <c r="F3" s="19"/>
      <c r="G3" s="19"/>
      <c r="H3" s="19"/>
      <c r="I3" s="19"/>
      <c r="J3" s="19"/>
      <c r="K3" s="19"/>
    </row>
    <row r="4" spans="1:15" ht="15" customHeight="1">
      <c r="A4" s="19"/>
      <c r="B4" s="83" t="s">
        <v>76</v>
      </c>
      <c r="C4" s="84" t="s">
        <v>77</v>
      </c>
      <c r="D4" s="84" t="s">
        <v>78</v>
      </c>
      <c r="E4" s="84" t="s">
        <v>79</v>
      </c>
      <c r="F4" s="19"/>
      <c r="G4" s="86" t="s">
        <v>80</v>
      </c>
      <c r="H4" s="84" t="s">
        <v>77</v>
      </c>
      <c r="I4" s="84" t="s">
        <v>78</v>
      </c>
      <c r="J4" s="84" t="s">
        <v>79</v>
      </c>
      <c r="K4" s="19"/>
      <c r="L4" s="86" t="s">
        <v>81</v>
      </c>
      <c r="M4" s="84" t="s">
        <v>77</v>
      </c>
      <c r="N4" s="84" t="s">
        <v>78</v>
      </c>
      <c r="O4" s="84" t="s">
        <v>79</v>
      </c>
    </row>
    <row r="5" spans="1:15" ht="15" customHeight="1">
      <c r="A5" s="19"/>
      <c r="B5" s="83" t="s">
        <v>19</v>
      </c>
      <c r="C5" s="87">
        <f>C17</f>
        <v>142</v>
      </c>
      <c r="D5" s="88">
        <f>+C5/C8</f>
        <v>0.2486865148861646</v>
      </c>
      <c r="E5" s="89">
        <f>+E8*D5</f>
        <v>89.52714535901926</v>
      </c>
      <c r="F5" s="19"/>
      <c r="G5" s="4" t="s">
        <v>22</v>
      </c>
      <c r="H5" s="90">
        <v>34</v>
      </c>
      <c r="I5" s="88">
        <f>+H5/H14</f>
        <v>0.14468085106382977</v>
      </c>
      <c r="J5" s="89">
        <f>+J$14*I5</f>
        <v>21.436077057793344</v>
      </c>
      <c r="K5" s="19"/>
      <c r="L5" s="4" t="s">
        <v>92</v>
      </c>
      <c r="M5" s="90">
        <v>34</v>
      </c>
      <c r="N5" s="88">
        <f>+M5/M13</f>
        <v>0.17525773195876287</v>
      </c>
      <c r="O5" s="89">
        <f>+O$13*N5</f>
        <v>21.436077057793344</v>
      </c>
    </row>
    <row r="6" spans="1:15" ht="15" customHeight="1">
      <c r="A6" s="19"/>
      <c r="B6" s="83" t="s">
        <v>80</v>
      </c>
      <c r="C6" s="87">
        <f>H14</f>
        <v>235</v>
      </c>
      <c r="D6" s="88">
        <f>+C6/C8</f>
        <v>0.4115586690017513</v>
      </c>
      <c r="E6" s="89">
        <f>+E8*D6</f>
        <v>148.16112084063047</v>
      </c>
      <c r="F6" s="19"/>
      <c r="G6" s="3" t="s">
        <v>102</v>
      </c>
      <c r="H6" s="90">
        <v>20</v>
      </c>
      <c r="I6" s="88">
        <f>+H6/H14</f>
        <v>0.0851063829787234</v>
      </c>
      <c r="J6" s="89">
        <v>36</v>
      </c>
      <c r="K6" s="19"/>
      <c r="L6" s="6" t="s">
        <v>86</v>
      </c>
      <c r="M6" s="90">
        <v>92</v>
      </c>
      <c r="N6" s="88">
        <f>+M6/M13</f>
        <v>0.4742268041237113</v>
      </c>
      <c r="O6" s="89">
        <f aca="true" t="shared" si="0" ref="O6:O12">+O$13*N6</f>
        <v>58.00350262697023</v>
      </c>
    </row>
    <row r="7" spans="1:15" ht="15" customHeight="1">
      <c r="A7" s="19"/>
      <c r="B7" s="83" t="s">
        <v>81</v>
      </c>
      <c r="C7" s="87">
        <f>M13</f>
        <v>194</v>
      </c>
      <c r="D7" s="88">
        <f>+C7/C8</f>
        <v>0.3397548161120841</v>
      </c>
      <c r="E7" s="89">
        <f>+E8*D7</f>
        <v>122.31173380035027</v>
      </c>
      <c r="F7" s="19"/>
      <c r="G7" s="3" t="s">
        <v>23</v>
      </c>
      <c r="H7" s="90">
        <v>60</v>
      </c>
      <c r="I7" s="88">
        <f>+H7/H14</f>
        <v>0.2553191489361702</v>
      </c>
      <c r="J7" s="89">
        <f aca="true" t="shared" si="1" ref="J7:J13">+J$14*I7</f>
        <v>37.82837127845884</v>
      </c>
      <c r="K7" s="19"/>
      <c r="L7" s="6" t="s">
        <v>29</v>
      </c>
      <c r="M7" s="90">
        <v>39</v>
      </c>
      <c r="N7" s="88">
        <f>+M7/M13</f>
        <v>0.20103092783505155</v>
      </c>
      <c r="O7" s="89">
        <f t="shared" si="0"/>
        <v>24.58844133099825</v>
      </c>
    </row>
    <row r="8" spans="1:15" ht="15" customHeight="1">
      <c r="A8" s="19"/>
      <c r="B8" s="91" t="s">
        <v>84</v>
      </c>
      <c r="C8" s="92">
        <f>SUM(C5:C7)</f>
        <v>571</v>
      </c>
      <c r="D8" s="93">
        <f>SUM(D5:D7)</f>
        <v>1</v>
      </c>
      <c r="E8" s="94">
        <v>360</v>
      </c>
      <c r="F8" s="19"/>
      <c r="G8" s="3" t="s">
        <v>24</v>
      </c>
      <c r="H8" s="90">
        <v>13</v>
      </c>
      <c r="I8" s="88">
        <f>+H8/H14</f>
        <v>0.05531914893617021</v>
      </c>
      <c r="J8" s="89">
        <f t="shared" si="1"/>
        <v>8.196147110332749</v>
      </c>
      <c r="K8" s="19"/>
      <c r="L8" s="6" t="s">
        <v>31</v>
      </c>
      <c r="M8" s="90">
        <v>19</v>
      </c>
      <c r="N8" s="88">
        <f>+M8/M13</f>
        <v>0.0979381443298969</v>
      </c>
      <c r="O8" s="89">
        <f t="shared" si="0"/>
        <v>11.978984238178635</v>
      </c>
    </row>
    <row r="9" spans="1:15" ht="15" customHeight="1">
      <c r="A9" s="19"/>
      <c r="B9" s="20"/>
      <c r="C9" s="19"/>
      <c r="D9" s="19"/>
      <c r="E9" s="19"/>
      <c r="F9" s="19"/>
      <c r="G9" s="3" t="s">
        <v>26</v>
      </c>
      <c r="H9" s="90">
        <v>41</v>
      </c>
      <c r="I9" s="88">
        <f>+H9/H14</f>
        <v>0.17446808510638298</v>
      </c>
      <c r="J9" s="89">
        <f t="shared" si="1"/>
        <v>25.84938704028021</v>
      </c>
      <c r="K9" s="19"/>
      <c r="L9" s="6" t="s">
        <v>103</v>
      </c>
      <c r="M9" s="90">
        <v>10</v>
      </c>
      <c r="N9" s="88">
        <f>+M9/M13</f>
        <v>0.05154639175257732</v>
      </c>
      <c r="O9" s="89">
        <f t="shared" si="0"/>
        <v>6.304728546409807</v>
      </c>
    </row>
    <row r="10" spans="1:15" ht="15" customHeight="1">
      <c r="A10" s="19"/>
      <c r="B10" s="83" t="s">
        <v>19</v>
      </c>
      <c r="C10" s="84" t="s">
        <v>77</v>
      </c>
      <c r="D10" s="84" t="s">
        <v>78</v>
      </c>
      <c r="E10" s="84" t="s">
        <v>79</v>
      </c>
      <c r="F10" s="19"/>
      <c r="G10" s="6" t="s">
        <v>27</v>
      </c>
      <c r="H10" s="90">
        <v>32</v>
      </c>
      <c r="I10" s="88">
        <f>+H10/H14</f>
        <v>0.13617021276595745</v>
      </c>
      <c r="J10" s="89">
        <f t="shared" si="1"/>
        <v>20.175131348511385</v>
      </c>
      <c r="K10" s="19"/>
      <c r="L10" s="126"/>
      <c r="M10" s="90"/>
      <c r="N10" s="88">
        <f>+M10/M13</f>
        <v>0</v>
      </c>
      <c r="O10" s="89">
        <f t="shared" si="0"/>
        <v>0</v>
      </c>
    </row>
    <row r="11" spans="1:15" ht="15" customHeight="1">
      <c r="A11" s="19"/>
      <c r="B11" s="6" t="s">
        <v>96</v>
      </c>
      <c r="C11" s="5">
        <v>6</v>
      </c>
      <c r="D11" s="88">
        <f>+C11/C17</f>
        <v>0.04225352112676056</v>
      </c>
      <c r="E11" s="89">
        <f aca="true" t="shared" si="2" ref="E11:E16">+E$17*D11</f>
        <v>3.782837127845884</v>
      </c>
      <c r="F11" s="19"/>
      <c r="G11" s="4" t="s">
        <v>88</v>
      </c>
      <c r="H11" s="90">
        <v>14</v>
      </c>
      <c r="I11" s="88">
        <f>+H11/H14</f>
        <v>0.059574468085106386</v>
      </c>
      <c r="J11" s="89">
        <f t="shared" si="1"/>
        <v>8.82661996497373</v>
      </c>
      <c r="K11" s="19"/>
      <c r="L11" s="95"/>
      <c r="M11" s="90"/>
      <c r="N11" s="88">
        <f>+M11/M13</f>
        <v>0</v>
      </c>
      <c r="O11" s="89">
        <f t="shared" si="0"/>
        <v>0</v>
      </c>
    </row>
    <row r="12" spans="1:15" ht="15" customHeight="1">
      <c r="A12" s="19"/>
      <c r="B12" s="6" t="s">
        <v>93</v>
      </c>
      <c r="C12" s="5">
        <v>55</v>
      </c>
      <c r="D12" s="88">
        <f>+C12/C17</f>
        <v>0.3873239436619718</v>
      </c>
      <c r="E12" s="89">
        <f t="shared" si="2"/>
        <v>34.676007005253936</v>
      </c>
      <c r="F12" s="19"/>
      <c r="G12" s="110" t="s">
        <v>90</v>
      </c>
      <c r="H12" s="90">
        <v>19</v>
      </c>
      <c r="I12" s="88">
        <f>+H12/H14</f>
        <v>0.08085106382978724</v>
      </c>
      <c r="J12" s="89">
        <f t="shared" si="1"/>
        <v>11.978984238178635</v>
      </c>
      <c r="K12" s="19"/>
      <c r="L12" s="95"/>
      <c r="M12" s="90"/>
      <c r="N12" s="88">
        <f>+M12/M13</f>
        <v>0</v>
      </c>
      <c r="O12" s="89">
        <f t="shared" si="0"/>
        <v>0</v>
      </c>
    </row>
    <row r="13" spans="1:15" ht="15" customHeight="1">
      <c r="A13" s="19"/>
      <c r="B13" s="6" t="s">
        <v>98</v>
      </c>
      <c r="C13" s="5">
        <v>13</v>
      </c>
      <c r="D13" s="88">
        <f>+C13/C17</f>
        <v>0.09154929577464789</v>
      </c>
      <c r="E13" s="89">
        <f t="shared" si="2"/>
        <v>8.196147110332749</v>
      </c>
      <c r="F13" s="19"/>
      <c r="G13" s="6" t="s">
        <v>91</v>
      </c>
      <c r="H13" s="90">
        <v>2</v>
      </c>
      <c r="I13" s="88">
        <f>+H13/H14</f>
        <v>0.00851063829787234</v>
      </c>
      <c r="J13" s="89">
        <f t="shared" si="1"/>
        <v>1.2609457092819616</v>
      </c>
      <c r="K13" s="19"/>
      <c r="L13" s="92" t="s">
        <v>85</v>
      </c>
      <c r="M13" s="92">
        <f>SUM(M5:M12)</f>
        <v>194</v>
      </c>
      <c r="N13" s="96">
        <f>SUM(N5:N12)</f>
        <v>0.9999999999999999</v>
      </c>
      <c r="O13" s="94">
        <f>E7</f>
        <v>122.31173380035027</v>
      </c>
    </row>
    <row r="14" spans="1:11" ht="15" customHeight="1">
      <c r="A14" s="19"/>
      <c r="B14" s="6" t="s">
        <v>100</v>
      </c>
      <c r="C14" s="5">
        <v>9</v>
      </c>
      <c r="D14" s="88">
        <f>+C14/C17</f>
        <v>0.06338028169014084</v>
      </c>
      <c r="E14" s="89">
        <f t="shared" si="2"/>
        <v>5.674255691768826</v>
      </c>
      <c r="F14" s="19"/>
      <c r="G14" s="125" t="s">
        <v>85</v>
      </c>
      <c r="H14" s="92">
        <f>SUM(H5:H13)</f>
        <v>235</v>
      </c>
      <c r="I14" s="93">
        <f>SUM(I5:I13)</f>
        <v>1</v>
      </c>
      <c r="J14" s="94">
        <f>E6</f>
        <v>148.16112084063047</v>
      </c>
      <c r="K14" s="19"/>
    </row>
    <row r="15" spans="1:15" ht="15" customHeight="1">
      <c r="A15" s="19"/>
      <c r="B15" s="6" t="s">
        <v>21</v>
      </c>
      <c r="C15" s="5">
        <v>38</v>
      </c>
      <c r="D15" s="88">
        <f>+C15/C17</f>
        <v>0.2676056338028169</v>
      </c>
      <c r="E15" s="89">
        <f t="shared" si="2"/>
        <v>23.957968476357266</v>
      </c>
      <c r="F15" s="19"/>
      <c r="G15" s="19"/>
      <c r="H15" s="19"/>
      <c r="I15" s="19"/>
      <c r="J15" s="19"/>
      <c r="K15" s="19"/>
      <c r="O15" s="97"/>
    </row>
    <row r="16" spans="1:11" ht="15" customHeight="1">
      <c r="A16" s="19"/>
      <c r="B16" s="6" t="s">
        <v>87</v>
      </c>
      <c r="C16" s="5">
        <v>21</v>
      </c>
      <c r="D16" s="88">
        <f>+C16/C17</f>
        <v>0.14788732394366197</v>
      </c>
      <c r="E16" s="89">
        <f t="shared" si="2"/>
        <v>13.239929947460594</v>
      </c>
      <c r="F16" s="19"/>
      <c r="G16" s="19"/>
      <c r="H16" s="19"/>
      <c r="I16" s="19"/>
      <c r="J16" s="19"/>
      <c r="K16" s="19"/>
    </row>
    <row r="17" spans="1:11" ht="15" customHeight="1">
      <c r="A17" s="19"/>
      <c r="B17" s="124" t="s">
        <v>85</v>
      </c>
      <c r="C17" s="92">
        <f>SUM(C11:C16)</f>
        <v>142</v>
      </c>
      <c r="D17" s="93">
        <f>SUM(D11:D16)</f>
        <v>1</v>
      </c>
      <c r="E17" s="94">
        <f>E5</f>
        <v>89.52714535901926</v>
      </c>
      <c r="F17" s="19"/>
      <c r="G17" s="19"/>
      <c r="H17" s="19"/>
      <c r="I17" s="19"/>
      <c r="J17" s="19"/>
      <c r="K17" s="19"/>
    </row>
    <row r="18" spans="1:11" ht="15" customHeight="1" thickBot="1">
      <c r="A18" s="19"/>
      <c r="B18" s="20"/>
      <c r="C18" s="19"/>
      <c r="D18" s="19"/>
      <c r="E18" s="19"/>
      <c r="F18" s="19"/>
      <c r="G18" s="19"/>
      <c r="H18" s="98"/>
      <c r="I18" s="19"/>
      <c r="J18" s="19"/>
      <c r="K18" s="19"/>
    </row>
    <row r="19" spans="1:11" ht="15" customHeight="1" thickBot="1">
      <c r="A19" s="19"/>
      <c r="B19" s="20"/>
      <c r="C19" s="280" t="s">
        <v>82</v>
      </c>
      <c r="D19" s="281"/>
      <c r="E19" s="281"/>
      <c r="F19" s="281"/>
      <c r="G19" s="282"/>
      <c r="H19" s="19"/>
      <c r="I19" s="19"/>
      <c r="J19" s="19"/>
      <c r="K19" s="19"/>
    </row>
    <row r="20" spans="1:11" ht="15" customHeight="1">
      <c r="A20" s="19"/>
      <c r="B20" s="20"/>
      <c r="C20" s="1"/>
      <c r="D20" s="19"/>
      <c r="E20" s="19"/>
      <c r="F20" s="99"/>
      <c r="G20" s="99"/>
      <c r="H20" s="98"/>
      <c r="I20" s="19"/>
      <c r="J20" s="19"/>
      <c r="K20" s="19"/>
    </row>
    <row r="21" spans="1:11" ht="15" customHeight="1">
      <c r="A21" s="19"/>
      <c r="B21" s="20"/>
      <c r="C21" s="19"/>
      <c r="D21" s="19"/>
      <c r="E21" s="19"/>
      <c r="F21" s="19"/>
      <c r="G21" s="19"/>
      <c r="H21" s="19"/>
      <c r="I21" s="19"/>
      <c r="J21" s="19"/>
      <c r="K21" s="19"/>
    </row>
    <row r="22" spans="1:11" ht="15" customHeight="1">
      <c r="A22" s="19"/>
      <c r="B22" s="83" t="s">
        <v>76</v>
      </c>
      <c r="C22" s="84" t="s">
        <v>77</v>
      </c>
      <c r="D22" s="84" t="s">
        <v>78</v>
      </c>
      <c r="E22" s="84" t="s">
        <v>79</v>
      </c>
      <c r="F22" s="19"/>
      <c r="G22" s="19"/>
      <c r="H22" s="19"/>
      <c r="I22" s="19"/>
      <c r="J22" s="19"/>
      <c r="K22" s="19"/>
    </row>
    <row r="23" spans="1:15" ht="15" customHeight="1">
      <c r="A23" s="19"/>
      <c r="B23" s="83" t="str">
        <f aca="true" t="shared" si="3" ref="B23:C25">B5</f>
        <v>東予</v>
      </c>
      <c r="C23" s="83">
        <f t="shared" si="3"/>
        <v>142</v>
      </c>
      <c r="D23" s="88">
        <f>+C23/C26</f>
        <v>0.2486865148861646</v>
      </c>
      <c r="E23" s="89">
        <f>+E26*D23</f>
        <v>71.6217162872154</v>
      </c>
      <c r="F23" s="19"/>
      <c r="G23" s="85" t="s">
        <v>80</v>
      </c>
      <c r="H23" s="84" t="s">
        <v>77</v>
      </c>
      <c r="I23" s="84" t="s">
        <v>78</v>
      </c>
      <c r="J23" s="84" t="s">
        <v>79</v>
      </c>
      <c r="K23" s="19"/>
      <c r="L23" s="86" t="s">
        <v>81</v>
      </c>
      <c r="M23" s="84" t="s">
        <v>77</v>
      </c>
      <c r="N23" s="84" t="s">
        <v>78</v>
      </c>
      <c r="O23" s="84" t="s">
        <v>79</v>
      </c>
    </row>
    <row r="24" spans="1:15" ht="15" customHeight="1">
      <c r="A24" s="19"/>
      <c r="B24" s="83" t="str">
        <f t="shared" si="3"/>
        <v>中予</v>
      </c>
      <c r="C24" s="83">
        <f t="shared" si="3"/>
        <v>235</v>
      </c>
      <c r="D24" s="88">
        <f>+C24/C26</f>
        <v>0.4115586690017513</v>
      </c>
      <c r="E24" s="89">
        <f>+E26*D24</f>
        <v>118.52889667250437</v>
      </c>
      <c r="F24" s="19"/>
      <c r="G24" s="83" t="str">
        <f aca="true" t="shared" si="4" ref="G24:H32">G5</f>
        <v>南海DC</v>
      </c>
      <c r="H24" s="83">
        <f t="shared" si="4"/>
        <v>34</v>
      </c>
      <c r="I24" s="88">
        <f>+H24/H33</f>
        <v>0.14468085106382977</v>
      </c>
      <c r="J24" s="89">
        <f>+J$33*I24</f>
        <v>17.148861646234675</v>
      </c>
      <c r="K24" s="19"/>
      <c r="L24" s="83" t="str">
        <f aca="true" t="shared" si="5" ref="L24:M31">L5</f>
        <v>コミュニティ</v>
      </c>
      <c r="M24" s="83">
        <f t="shared" si="5"/>
        <v>34</v>
      </c>
      <c r="N24" s="88">
        <f>+M24/M32</f>
        <v>0.17525773195876287</v>
      </c>
      <c r="O24" s="89">
        <f>+O$32*N24</f>
        <v>17.14886164623468</v>
      </c>
    </row>
    <row r="25" spans="1:15" ht="15" customHeight="1">
      <c r="A25" s="19"/>
      <c r="B25" s="83" t="str">
        <f t="shared" si="3"/>
        <v>南予</v>
      </c>
      <c r="C25" s="83">
        <f t="shared" si="3"/>
        <v>194</v>
      </c>
      <c r="D25" s="88">
        <f>+C25/C26</f>
        <v>0.3397548161120841</v>
      </c>
      <c r="E25" s="89">
        <f>+E26*D25</f>
        <v>97.84938704028022</v>
      </c>
      <c r="F25" s="19"/>
      <c r="G25" s="83" t="str">
        <f t="shared" si="4"/>
        <v>南海朝生田</v>
      </c>
      <c r="H25" s="83">
        <f t="shared" si="4"/>
        <v>20</v>
      </c>
      <c r="I25" s="88">
        <f>+H25/H33</f>
        <v>0.0851063829787234</v>
      </c>
      <c r="J25" s="89">
        <f aca="true" t="shared" si="6" ref="J25:J32">+J$33*I25</f>
        <v>10.087565674255691</v>
      </c>
      <c r="K25" s="19"/>
      <c r="L25" s="83" t="str">
        <f t="shared" si="5"/>
        <v>クアＳＳ</v>
      </c>
      <c r="M25" s="83">
        <f t="shared" si="5"/>
        <v>92</v>
      </c>
      <c r="N25" s="88">
        <f>+M25/M32</f>
        <v>0.4742268041237113</v>
      </c>
      <c r="O25" s="89">
        <f aca="true" t="shared" si="7" ref="O25:O31">+O$32*N25</f>
        <v>46.402802101576185</v>
      </c>
    </row>
    <row r="26" spans="1:15" ht="15" customHeight="1">
      <c r="A26" s="19"/>
      <c r="B26" s="91" t="s">
        <v>83</v>
      </c>
      <c r="C26" s="92">
        <f>SUM(C23:C25)</f>
        <v>571</v>
      </c>
      <c r="D26" s="93">
        <f>SUM(D23:D25)</f>
        <v>1</v>
      </c>
      <c r="E26" s="94">
        <v>288</v>
      </c>
      <c r="F26" s="19"/>
      <c r="G26" s="83" t="str">
        <f t="shared" si="4"/>
        <v>かしま道後</v>
      </c>
      <c r="H26" s="83">
        <f t="shared" si="4"/>
        <v>60</v>
      </c>
      <c r="I26" s="88">
        <f>+H26/H33</f>
        <v>0.2553191489361702</v>
      </c>
      <c r="J26" s="89">
        <f t="shared" si="6"/>
        <v>30.26269702276707</v>
      </c>
      <c r="K26" s="19"/>
      <c r="L26" s="83" t="str">
        <f t="shared" si="5"/>
        <v>八幡浜ＳＣ</v>
      </c>
      <c r="M26" s="83">
        <f t="shared" si="5"/>
        <v>39</v>
      </c>
      <c r="N26" s="88">
        <f>+M26/M32</f>
        <v>0.20103092783505155</v>
      </c>
      <c r="O26" s="89">
        <f t="shared" si="7"/>
        <v>19.670753064798603</v>
      </c>
    </row>
    <row r="27" spans="1:15" ht="15" customHeight="1">
      <c r="A27" s="19"/>
      <c r="B27" s="20"/>
      <c r="C27" s="19"/>
      <c r="D27" s="19"/>
      <c r="E27" s="19"/>
      <c r="F27" s="19"/>
      <c r="G27" s="83" t="str">
        <f t="shared" si="4"/>
        <v>かしま天山</v>
      </c>
      <c r="H27" s="83">
        <f t="shared" si="4"/>
        <v>13</v>
      </c>
      <c r="I27" s="88">
        <f>+H27/H33</f>
        <v>0.05531914893617021</v>
      </c>
      <c r="J27" s="89">
        <f t="shared" si="6"/>
        <v>6.556917688266199</v>
      </c>
      <c r="K27" s="19"/>
      <c r="L27" s="83" t="str">
        <f t="shared" si="5"/>
        <v>リー保内</v>
      </c>
      <c r="M27" s="83">
        <f t="shared" si="5"/>
        <v>19</v>
      </c>
      <c r="N27" s="88">
        <f>+M27/M32</f>
        <v>0.0979381443298969</v>
      </c>
      <c r="O27" s="89">
        <f t="shared" si="7"/>
        <v>9.583187390542909</v>
      </c>
    </row>
    <row r="28" spans="1:15" ht="15" customHeight="1">
      <c r="A28" s="19"/>
      <c r="B28" s="83" t="s">
        <v>19</v>
      </c>
      <c r="C28" s="84" t="s">
        <v>77</v>
      </c>
      <c r="D28" s="84" t="s">
        <v>78</v>
      </c>
      <c r="E28" s="84" t="s">
        <v>79</v>
      </c>
      <c r="F28" s="19"/>
      <c r="G28" s="83" t="str">
        <f t="shared" si="4"/>
        <v>アズサ松山</v>
      </c>
      <c r="H28" s="83">
        <f t="shared" si="4"/>
        <v>41</v>
      </c>
      <c r="I28" s="88">
        <f>+H28/H33</f>
        <v>0.17446808510638298</v>
      </c>
      <c r="J28" s="89">
        <f t="shared" si="6"/>
        <v>20.679509632224168</v>
      </c>
      <c r="K28" s="19"/>
      <c r="L28" s="83" t="str">
        <f t="shared" si="5"/>
        <v>Ｒｙｕｏｗ</v>
      </c>
      <c r="M28" s="83">
        <f t="shared" si="5"/>
        <v>10</v>
      </c>
      <c r="N28" s="88">
        <f>+M28/M32</f>
        <v>0.05154639175257732</v>
      </c>
      <c r="O28" s="89">
        <f t="shared" si="7"/>
        <v>5.043782837127846</v>
      </c>
    </row>
    <row r="29" spans="1:15" ht="15" customHeight="1">
      <c r="A29" s="19"/>
      <c r="B29" s="83" t="str">
        <f aca="true" t="shared" si="8" ref="B29:C34">B11</f>
        <v>フィッタ新居浜</v>
      </c>
      <c r="C29" s="83">
        <f t="shared" si="8"/>
        <v>6</v>
      </c>
      <c r="D29" s="88">
        <f>+C29/C35</f>
        <v>0.04225352112676056</v>
      </c>
      <c r="E29" s="89">
        <f aca="true" t="shared" si="9" ref="E29:E34">+E$35*D29</f>
        <v>3.026269702276707</v>
      </c>
      <c r="F29" s="19"/>
      <c r="G29" s="83" t="str">
        <f t="shared" si="4"/>
        <v>石原ＳＣ</v>
      </c>
      <c r="H29" s="83">
        <f t="shared" si="4"/>
        <v>32</v>
      </c>
      <c r="I29" s="88">
        <f>+H29/H33</f>
        <v>0.13617021276595745</v>
      </c>
      <c r="J29" s="89">
        <f t="shared" si="6"/>
        <v>16.140105078809107</v>
      </c>
      <c r="K29" s="19"/>
      <c r="L29" s="83">
        <f t="shared" si="5"/>
        <v>0</v>
      </c>
      <c r="M29" s="83">
        <f t="shared" si="5"/>
        <v>0</v>
      </c>
      <c r="N29" s="88">
        <f>+M29/M32</f>
        <v>0</v>
      </c>
      <c r="O29" s="89">
        <f t="shared" si="7"/>
        <v>0</v>
      </c>
    </row>
    <row r="30" spans="1:15" ht="15" customHeight="1">
      <c r="A30" s="19"/>
      <c r="B30" s="83" t="str">
        <f>B12</f>
        <v>ファイブテン</v>
      </c>
      <c r="C30" s="83">
        <f t="shared" si="8"/>
        <v>55</v>
      </c>
      <c r="D30" s="88">
        <f>+C30/C35</f>
        <v>0.3873239436619718</v>
      </c>
      <c r="E30" s="89">
        <f t="shared" si="9"/>
        <v>27.74080560420315</v>
      </c>
      <c r="F30" s="19"/>
      <c r="G30" s="83" t="str">
        <f t="shared" si="4"/>
        <v>競泳塾Ａｇａｉｎ</v>
      </c>
      <c r="H30" s="83">
        <f t="shared" si="4"/>
        <v>14</v>
      </c>
      <c r="I30" s="88">
        <f>+H30/H33</f>
        <v>0.059574468085106386</v>
      </c>
      <c r="J30" s="89">
        <f t="shared" si="6"/>
        <v>7.061295971978984</v>
      </c>
      <c r="K30" s="19"/>
      <c r="L30" s="83">
        <f t="shared" si="5"/>
        <v>0</v>
      </c>
      <c r="M30" s="83">
        <f t="shared" si="5"/>
        <v>0</v>
      </c>
      <c r="N30" s="88">
        <f>+M30/M32</f>
        <v>0</v>
      </c>
      <c r="O30" s="89">
        <f t="shared" si="7"/>
        <v>0</v>
      </c>
    </row>
    <row r="31" spans="1:15" ht="15" customHeight="1">
      <c r="A31" s="19"/>
      <c r="B31" s="83" t="str">
        <f>B13</f>
        <v>ﾌｧｲﾌﾞﾃﾝ東予</v>
      </c>
      <c r="C31" s="83">
        <f t="shared" si="8"/>
        <v>13</v>
      </c>
      <c r="D31" s="88">
        <f>+C31/C35</f>
        <v>0.09154929577464789</v>
      </c>
      <c r="E31" s="89">
        <f t="shared" si="9"/>
        <v>6.556917688266199</v>
      </c>
      <c r="F31" s="19"/>
      <c r="G31" s="83" t="str">
        <f t="shared" si="4"/>
        <v>フィッタ松山</v>
      </c>
      <c r="H31" s="83">
        <f t="shared" si="4"/>
        <v>19</v>
      </c>
      <c r="I31" s="88">
        <f>+H31/H33</f>
        <v>0.08085106382978724</v>
      </c>
      <c r="J31" s="89">
        <f t="shared" si="6"/>
        <v>9.583187390542907</v>
      </c>
      <c r="K31" s="19"/>
      <c r="L31" s="83">
        <f t="shared" si="5"/>
        <v>0</v>
      </c>
      <c r="M31" s="83">
        <f t="shared" si="5"/>
        <v>0</v>
      </c>
      <c r="N31" s="88">
        <f>+M31/M32</f>
        <v>0</v>
      </c>
      <c r="O31" s="89">
        <f t="shared" si="7"/>
        <v>0</v>
      </c>
    </row>
    <row r="32" spans="1:15" ht="15" customHeight="1">
      <c r="A32" s="19"/>
      <c r="B32" s="83" t="str">
        <f t="shared" si="8"/>
        <v>西条ＳＣ</v>
      </c>
      <c r="C32" s="83">
        <f t="shared" si="8"/>
        <v>9</v>
      </c>
      <c r="D32" s="88">
        <f>+C32/C35</f>
        <v>0.06338028169014084</v>
      </c>
      <c r="E32" s="89">
        <f t="shared" si="9"/>
        <v>4.539404553415061</v>
      </c>
      <c r="F32" s="19"/>
      <c r="G32" s="83" t="str">
        <f t="shared" si="4"/>
        <v>フィッタ重信</v>
      </c>
      <c r="H32" s="83">
        <f t="shared" si="4"/>
        <v>2</v>
      </c>
      <c r="I32" s="88">
        <f>+H32/H33</f>
        <v>0.00851063829787234</v>
      </c>
      <c r="J32" s="89">
        <f t="shared" si="6"/>
        <v>1.0087565674255692</v>
      </c>
      <c r="K32" s="19"/>
      <c r="L32" s="92" t="s">
        <v>83</v>
      </c>
      <c r="M32" s="92">
        <f>SUM(M24:M31)</f>
        <v>194</v>
      </c>
      <c r="N32" s="96">
        <f>SUM(N24:N31)</f>
        <v>0.9999999999999999</v>
      </c>
      <c r="O32" s="94">
        <f>E25</f>
        <v>97.84938704028022</v>
      </c>
    </row>
    <row r="33" spans="1:11" ht="15" customHeight="1">
      <c r="A33" s="19"/>
      <c r="B33" s="83" t="str">
        <f t="shared" si="8"/>
        <v>マコトSC双葉</v>
      </c>
      <c r="C33" s="83">
        <f t="shared" si="8"/>
        <v>38</v>
      </c>
      <c r="D33" s="88">
        <f>+C33/C35</f>
        <v>0.2676056338028169</v>
      </c>
      <c r="E33" s="89">
        <f t="shared" si="9"/>
        <v>19.16637478108581</v>
      </c>
      <c r="F33" s="19"/>
      <c r="G33" s="92" t="s">
        <v>83</v>
      </c>
      <c r="H33" s="92">
        <f>SUM(H24:H32)</f>
        <v>235</v>
      </c>
      <c r="I33" s="93">
        <f>SUM(I24:I32)</f>
        <v>1</v>
      </c>
      <c r="J33" s="94">
        <f>E24</f>
        <v>118.52889667250437</v>
      </c>
      <c r="K33" s="19"/>
    </row>
    <row r="34" spans="1:11" ht="15" customHeight="1">
      <c r="A34" s="19"/>
      <c r="B34" s="83" t="str">
        <f t="shared" si="8"/>
        <v>瀬戸内温泉Ｓ</v>
      </c>
      <c r="C34" s="83">
        <f t="shared" si="8"/>
        <v>21</v>
      </c>
      <c r="D34" s="88">
        <f>+C34/C35</f>
        <v>0.14788732394366197</v>
      </c>
      <c r="E34" s="89">
        <f t="shared" si="9"/>
        <v>10.591943957968475</v>
      </c>
      <c r="F34" s="19"/>
      <c r="G34" s="19"/>
      <c r="H34" s="19"/>
      <c r="I34" s="19"/>
      <c r="J34" s="19"/>
      <c r="K34" s="19"/>
    </row>
    <row r="35" spans="1:11" ht="15" customHeight="1">
      <c r="A35" s="19"/>
      <c r="B35" s="91" t="s">
        <v>83</v>
      </c>
      <c r="C35" s="92">
        <f>SUM(C29:C34)</f>
        <v>142</v>
      </c>
      <c r="D35" s="93">
        <f>SUM(D29:D34)</f>
        <v>1</v>
      </c>
      <c r="E35" s="94">
        <f>E23</f>
        <v>71.6217162872154</v>
      </c>
      <c r="F35" s="19"/>
      <c r="G35" s="19"/>
      <c r="H35" s="19"/>
      <c r="I35" s="19"/>
      <c r="J35" s="19"/>
      <c r="K35" s="19"/>
    </row>
    <row r="36" spans="1:11" ht="15" customHeight="1">
      <c r="A36" s="19"/>
      <c r="B36" s="20"/>
      <c r="C36" s="19"/>
      <c r="D36" s="19"/>
      <c r="E36" s="19"/>
      <c r="F36" s="19"/>
      <c r="G36" s="19"/>
      <c r="H36" s="19"/>
      <c r="I36" s="19"/>
      <c r="J36" s="19"/>
      <c r="K36" s="19"/>
    </row>
    <row r="37" spans="1:11" ht="15" customHeight="1">
      <c r="A37" s="19"/>
      <c r="B37" s="100"/>
      <c r="C37" s="101"/>
      <c r="D37" s="101"/>
      <c r="E37" s="101"/>
      <c r="F37" s="19"/>
      <c r="G37" s="19"/>
      <c r="H37" s="19"/>
      <c r="I37" s="19"/>
      <c r="J37" s="19"/>
      <c r="K37" s="19"/>
    </row>
    <row r="38" spans="1:11" ht="15" customHeight="1">
      <c r="A38" s="19"/>
      <c r="B38" s="100"/>
      <c r="C38" s="101"/>
      <c r="D38" s="101"/>
      <c r="E38" s="101"/>
      <c r="F38" s="19"/>
      <c r="G38" s="19"/>
      <c r="H38" s="19"/>
      <c r="I38" s="19"/>
      <c r="J38" s="19"/>
      <c r="K38" s="19"/>
    </row>
    <row r="39" spans="1:11" ht="15" customHeight="1">
      <c r="A39" s="19"/>
      <c r="B39" s="100"/>
      <c r="C39" s="101"/>
      <c r="D39" s="101"/>
      <c r="E39" s="101"/>
      <c r="F39" s="101"/>
      <c r="G39" s="101"/>
      <c r="H39" s="101"/>
      <c r="I39" s="19"/>
      <c r="J39" s="19"/>
      <c r="K39" s="19"/>
    </row>
    <row r="40" spans="1:11" ht="15" customHeight="1">
      <c r="A40" s="19"/>
      <c r="B40" s="100"/>
      <c r="C40" s="101"/>
      <c r="D40" s="101"/>
      <c r="E40" s="101"/>
      <c r="F40" s="101"/>
      <c r="G40" s="101"/>
      <c r="H40" s="101"/>
      <c r="I40" s="19"/>
      <c r="J40" s="19"/>
      <c r="K40" s="19"/>
    </row>
    <row r="41" spans="1:11" ht="15" customHeight="1">
      <c r="A41" s="19"/>
      <c r="B41" s="100"/>
      <c r="C41" s="101"/>
      <c r="D41" s="101"/>
      <c r="E41" s="101"/>
      <c r="F41" s="101"/>
      <c r="G41" s="101"/>
      <c r="H41" s="101"/>
      <c r="I41" s="19"/>
      <c r="J41" s="19"/>
      <c r="K41" s="19"/>
    </row>
    <row r="42" spans="1:11" ht="15" customHeight="1">
      <c r="A42" s="19"/>
      <c r="B42" s="100"/>
      <c r="C42" s="101"/>
      <c r="D42" s="101"/>
      <c r="E42" s="101"/>
      <c r="F42" s="101"/>
      <c r="G42" s="101"/>
      <c r="H42" s="101"/>
      <c r="I42" s="19"/>
      <c r="J42" s="19"/>
      <c r="K42" s="19"/>
    </row>
    <row r="43" spans="1:11" ht="15" customHeight="1">
      <c r="A43" s="19"/>
      <c r="B43" s="100"/>
      <c r="C43" s="101"/>
      <c r="D43" s="101"/>
      <c r="E43" s="101"/>
      <c r="F43" s="101"/>
      <c r="G43" s="101"/>
      <c r="H43" s="101"/>
      <c r="I43" s="19"/>
      <c r="J43" s="19"/>
      <c r="K43" s="19"/>
    </row>
    <row r="44" spans="1:11" ht="15" customHeight="1">
      <c r="A44" s="19"/>
      <c r="B44" s="100"/>
      <c r="C44" s="101"/>
      <c r="D44" s="101"/>
      <c r="E44" s="101"/>
      <c r="F44" s="101"/>
      <c r="G44" s="101"/>
      <c r="H44" s="101"/>
      <c r="I44" s="19"/>
      <c r="J44" s="19"/>
      <c r="K44" s="19"/>
    </row>
    <row r="45" spans="1:11" ht="15" customHeight="1">
      <c r="A45" s="19"/>
      <c r="B45" s="100"/>
      <c r="C45" s="101"/>
      <c r="D45" s="101"/>
      <c r="E45" s="101"/>
      <c r="F45" s="101"/>
      <c r="G45" s="101"/>
      <c r="H45" s="101"/>
      <c r="I45" s="19"/>
      <c r="J45" s="19"/>
      <c r="K45" s="19"/>
    </row>
    <row r="46" spans="1:11" ht="15" customHeight="1">
      <c r="A46" s="19"/>
      <c r="B46" s="100"/>
      <c r="C46" s="101"/>
      <c r="D46" s="101"/>
      <c r="E46" s="101"/>
      <c r="F46" s="101"/>
      <c r="G46" s="101"/>
      <c r="H46" s="101"/>
      <c r="I46" s="19"/>
      <c r="J46" s="19"/>
      <c r="K46" s="19"/>
    </row>
    <row r="47" spans="1:11" ht="15" customHeight="1">
      <c r="A47" s="19"/>
      <c r="B47" s="100"/>
      <c r="C47" s="101"/>
      <c r="D47" s="101"/>
      <c r="E47" s="101"/>
      <c r="F47" s="101"/>
      <c r="G47" s="101"/>
      <c r="H47" s="101"/>
      <c r="I47" s="19"/>
      <c r="J47" s="19"/>
      <c r="K47" s="19"/>
    </row>
    <row r="48" spans="1:11" ht="15" customHeight="1">
      <c r="A48" s="19"/>
      <c r="B48" s="100"/>
      <c r="C48" s="101"/>
      <c r="D48" s="101"/>
      <c r="E48" s="101"/>
      <c r="F48" s="101"/>
      <c r="G48" s="101"/>
      <c r="H48" s="101"/>
      <c r="I48" s="19"/>
      <c r="J48" s="19"/>
      <c r="K48" s="19"/>
    </row>
    <row r="49" spans="1:11" ht="15" customHeight="1">
      <c r="A49" s="19"/>
      <c r="B49" s="100"/>
      <c r="C49" s="101"/>
      <c r="D49" s="101"/>
      <c r="E49" s="101"/>
      <c r="F49" s="101"/>
      <c r="G49" s="40"/>
      <c r="H49" s="40"/>
      <c r="I49" s="98"/>
      <c r="J49" s="98"/>
      <c r="K49" s="19"/>
    </row>
    <row r="50" spans="1:11" ht="15" customHeight="1">
      <c r="A50" s="19"/>
      <c r="B50" s="100"/>
      <c r="C50" s="101"/>
      <c r="D50" s="101"/>
      <c r="E50" s="101"/>
      <c r="F50" s="101"/>
      <c r="G50" s="101"/>
      <c r="H50" s="101"/>
      <c r="I50" s="19"/>
      <c r="J50" s="19"/>
      <c r="K50" s="19"/>
    </row>
    <row r="51" spans="1:11" ht="15" customHeight="1">
      <c r="A51" s="19"/>
      <c r="B51" s="100"/>
      <c r="C51" s="101"/>
      <c r="D51" s="101"/>
      <c r="E51" s="101"/>
      <c r="F51" s="101"/>
      <c r="G51" s="40"/>
      <c r="H51" s="40"/>
      <c r="K51" s="19"/>
    </row>
    <row r="52" spans="1:11" ht="15" customHeight="1">
      <c r="A52" s="19"/>
      <c r="B52" s="100"/>
      <c r="C52" s="101"/>
      <c r="D52" s="102"/>
      <c r="E52" s="101"/>
      <c r="F52" s="101"/>
      <c r="G52" s="40"/>
      <c r="H52" s="40"/>
      <c r="K52" s="19"/>
    </row>
    <row r="53" spans="1:11" ht="15" customHeight="1">
      <c r="A53" s="19"/>
      <c r="B53" s="100"/>
      <c r="C53" s="101"/>
      <c r="D53" s="101"/>
      <c r="E53" s="101"/>
      <c r="F53" s="40"/>
      <c r="G53" s="40"/>
      <c r="H53" s="40"/>
      <c r="K53" s="98"/>
    </row>
    <row r="54" spans="1:11" ht="15" customHeight="1">
      <c r="A54" s="19"/>
      <c r="B54" s="103"/>
      <c r="C54" s="104"/>
      <c r="D54" s="104"/>
      <c r="E54" s="104"/>
      <c r="F54" s="101"/>
      <c r="G54" s="40"/>
      <c r="H54" s="40"/>
      <c r="K54" s="19"/>
    </row>
    <row r="55" spans="1:11" ht="15" customHeight="1">
      <c r="A55" s="19"/>
      <c r="B55" s="105"/>
      <c r="C55" s="106"/>
      <c r="D55" s="107"/>
      <c r="E55" s="108"/>
      <c r="F55" s="101"/>
      <c r="G55" s="40"/>
      <c r="H55" s="40"/>
      <c r="K55" s="19"/>
    </row>
    <row r="56" spans="1:11" ht="15" customHeight="1">
      <c r="A56" s="19"/>
      <c r="B56" s="105"/>
      <c r="C56" s="106"/>
      <c r="D56" s="107"/>
      <c r="E56" s="108"/>
      <c r="F56" s="19"/>
      <c r="K56" s="19"/>
    </row>
    <row r="57" spans="1:11" ht="15" customHeight="1">
      <c r="A57" s="19"/>
      <c r="B57" s="105"/>
      <c r="C57" s="106"/>
      <c r="D57" s="107"/>
      <c r="E57" s="108"/>
      <c r="F57" s="19"/>
      <c r="K57" s="19"/>
    </row>
    <row r="58" spans="1:11" ht="15" customHeight="1">
      <c r="A58" s="19"/>
      <c r="B58" s="105"/>
      <c r="C58" s="106"/>
      <c r="D58" s="107"/>
      <c r="E58" s="108"/>
      <c r="F58" s="19"/>
      <c r="K58" s="19"/>
    </row>
    <row r="59" spans="1:11" ht="15" customHeight="1">
      <c r="A59" s="19"/>
      <c r="B59" s="105"/>
      <c r="C59" s="106"/>
      <c r="D59" s="107"/>
      <c r="E59" s="108"/>
      <c r="F59" s="19"/>
      <c r="K59" s="19"/>
    </row>
    <row r="60" spans="1:11" ht="15" customHeight="1">
      <c r="A60" s="19"/>
      <c r="B60" s="105"/>
      <c r="C60" s="106"/>
      <c r="D60" s="107"/>
      <c r="E60" s="108"/>
      <c r="F60" s="19"/>
      <c r="K60" s="19"/>
    </row>
    <row r="61" spans="1:11" ht="15" customHeight="1">
      <c r="A61" s="19"/>
      <c r="B61" s="103"/>
      <c r="C61" s="106"/>
      <c r="D61" s="107"/>
      <c r="E61" s="108"/>
      <c r="F61" s="19"/>
      <c r="K61" s="19"/>
    </row>
    <row r="62" spans="1:11" ht="15" customHeight="1">
      <c r="A62" s="19"/>
      <c r="B62" s="103"/>
      <c r="C62" s="106"/>
      <c r="D62" s="107"/>
      <c r="E62" s="106"/>
      <c r="F62" s="19"/>
      <c r="K62" s="19"/>
    </row>
    <row r="63" spans="1:11" ht="15" customHeight="1">
      <c r="A63" s="19"/>
      <c r="B63" s="103"/>
      <c r="C63" s="106"/>
      <c r="D63" s="107"/>
      <c r="E63" s="106"/>
      <c r="F63" s="19"/>
      <c r="K63" s="19"/>
    </row>
    <row r="64" spans="1:11" ht="15" customHeight="1">
      <c r="A64" s="19"/>
      <c r="B64" s="103"/>
      <c r="C64" s="106"/>
      <c r="D64" s="107"/>
      <c r="E64" s="106"/>
      <c r="F64" s="19"/>
      <c r="K64" s="19"/>
    </row>
    <row r="65" spans="1:11" ht="15" customHeight="1">
      <c r="A65" s="19"/>
      <c r="B65" s="103"/>
      <c r="C65" s="106"/>
      <c r="D65" s="107"/>
      <c r="E65" s="106"/>
      <c r="F65" s="19"/>
      <c r="K65" s="19"/>
    </row>
    <row r="66" spans="1:11" ht="15" customHeight="1">
      <c r="A66" s="19"/>
      <c r="B66" s="103"/>
      <c r="C66" s="106"/>
      <c r="D66" s="107"/>
      <c r="E66" s="106"/>
      <c r="F66" s="19"/>
      <c r="K66" s="19"/>
    </row>
    <row r="67" spans="1:11" ht="15" customHeight="1">
      <c r="A67" s="19"/>
      <c r="B67" s="103"/>
      <c r="C67" s="106"/>
      <c r="D67" s="107"/>
      <c r="E67" s="106"/>
      <c r="F67" s="19"/>
      <c r="K67" s="19"/>
    </row>
    <row r="68" spans="1:11" ht="15" customHeight="1">
      <c r="A68" s="19"/>
      <c r="B68" s="103"/>
      <c r="C68" s="106"/>
      <c r="D68" s="107"/>
      <c r="E68" s="106"/>
      <c r="F68" s="19"/>
      <c r="K68" s="19"/>
    </row>
    <row r="69" spans="1:11" ht="15" customHeight="1">
      <c r="A69" s="19"/>
      <c r="B69" s="20"/>
      <c r="C69" s="19"/>
      <c r="D69" s="19"/>
      <c r="E69" s="19"/>
      <c r="F69" s="19"/>
      <c r="K69" s="19"/>
    </row>
    <row r="70" spans="1:11" ht="15" customHeight="1">
      <c r="A70" s="19"/>
      <c r="B70" s="20"/>
      <c r="C70" s="19"/>
      <c r="D70" s="19"/>
      <c r="E70" s="19"/>
      <c r="F70" s="19"/>
      <c r="K70" s="19"/>
    </row>
    <row r="71" spans="1:11" ht="15" customHeight="1">
      <c r="A71" s="19"/>
      <c r="B71" s="20"/>
      <c r="C71" s="19"/>
      <c r="D71" s="19"/>
      <c r="E71" s="19"/>
      <c r="F71" s="19"/>
      <c r="K71" s="19"/>
    </row>
    <row r="72" spans="1:11" ht="15" customHeight="1">
      <c r="A72" s="19"/>
      <c r="F72" s="19"/>
      <c r="K72" s="19"/>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2"/>
  <sheetViews>
    <sheetView zoomScale="75" zoomScaleNormal="75" zoomScalePageLayoutView="0" workbookViewId="0" topLeftCell="A4">
      <selection activeCell="T24" sqref="T24"/>
    </sheetView>
  </sheetViews>
  <sheetFormatPr defaultColWidth="9.00390625" defaultRowHeight="13.5"/>
  <cols>
    <col min="1" max="1" width="7.50390625" style="19" customWidth="1"/>
    <col min="2" max="2" width="7.50390625" style="1" customWidth="1"/>
    <col min="3" max="3" width="41.375" style="1" customWidth="1"/>
    <col min="4" max="4" width="20.00390625" style="1" customWidth="1"/>
    <col min="5" max="9" width="7.50390625" style="1" customWidth="1"/>
    <col min="10" max="10" width="8.125" style="1" customWidth="1"/>
    <col min="11" max="11" width="9.25390625" style="1" hidden="1" customWidth="1"/>
    <col min="12" max="16384" width="9.00390625" style="1" customWidth="1"/>
  </cols>
  <sheetData>
    <row r="1" ht="24" customHeight="1">
      <c r="C1" s="2" t="s">
        <v>182</v>
      </c>
    </row>
    <row r="2" spans="1:13" ht="20.25" customHeight="1">
      <c r="A2" s="150"/>
      <c r="B2" s="59"/>
      <c r="C2" s="286" t="s">
        <v>11</v>
      </c>
      <c r="D2" s="287" t="s">
        <v>12</v>
      </c>
      <c r="E2" s="287" t="s">
        <v>13</v>
      </c>
      <c r="F2" s="288"/>
      <c r="G2" s="288"/>
      <c r="H2" s="287" t="s">
        <v>142</v>
      </c>
      <c r="I2" s="288"/>
      <c r="J2" s="288"/>
      <c r="K2" s="149" t="s">
        <v>14</v>
      </c>
      <c r="L2" s="22"/>
      <c r="M2" s="22"/>
    </row>
    <row r="3" spans="1:13" ht="20.25" customHeight="1">
      <c r="A3" s="151"/>
      <c r="B3" s="64"/>
      <c r="C3" s="286"/>
      <c r="D3" s="287"/>
      <c r="E3" s="149" t="s">
        <v>15</v>
      </c>
      <c r="F3" s="149" t="s">
        <v>16</v>
      </c>
      <c r="G3" s="149" t="s">
        <v>17</v>
      </c>
      <c r="H3" s="149" t="s">
        <v>15</v>
      </c>
      <c r="I3" s="149" t="s">
        <v>16</v>
      </c>
      <c r="J3" s="149" t="s">
        <v>17</v>
      </c>
      <c r="K3" s="144" t="s">
        <v>18</v>
      </c>
      <c r="L3" s="146"/>
      <c r="M3" s="22"/>
    </row>
    <row r="4" spans="1:13" ht="20.25" customHeight="1">
      <c r="A4" s="283" t="s">
        <v>152</v>
      </c>
      <c r="B4" s="171">
        <v>1</v>
      </c>
      <c r="C4" s="172" t="s">
        <v>99</v>
      </c>
      <c r="D4" s="172" t="s">
        <v>100</v>
      </c>
      <c r="E4" s="144">
        <v>5</v>
      </c>
      <c r="F4" s="144">
        <v>2</v>
      </c>
      <c r="G4" s="144">
        <f>E4+F4</f>
        <v>7</v>
      </c>
      <c r="H4" s="144">
        <v>13</v>
      </c>
      <c r="I4" s="144">
        <v>5</v>
      </c>
      <c r="J4" s="144">
        <f>H4+I4</f>
        <v>18</v>
      </c>
      <c r="K4" s="144">
        <v>30</v>
      </c>
      <c r="L4" s="146"/>
      <c r="M4" s="22"/>
    </row>
    <row r="5" spans="1:13" ht="20.25" customHeight="1">
      <c r="A5" s="284"/>
      <c r="B5" s="144">
        <f>B4+1</f>
        <v>2</v>
      </c>
      <c r="C5" s="172" t="s">
        <v>134</v>
      </c>
      <c r="D5" s="172" t="s">
        <v>140</v>
      </c>
      <c r="E5" s="144">
        <v>16</v>
      </c>
      <c r="F5" s="144">
        <v>16</v>
      </c>
      <c r="G5" s="144">
        <f>E5+F5</f>
        <v>32</v>
      </c>
      <c r="H5" s="144">
        <v>44</v>
      </c>
      <c r="I5" s="144">
        <v>45</v>
      </c>
      <c r="J5" s="144">
        <f aca="true" t="shared" si="0" ref="J5:J12">H5+I5</f>
        <v>89</v>
      </c>
      <c r="K5" s="144">
        <v>35</v>
      </c>
      <c r="L5" s="146"/>
      <c r="M5" s="22"/>
    </row>
    <row r="6" spans="1:13" ht="20.25" customHeight="1">
      <c r="A6" s="284"/>
      <c r="B6" s="144">
        <f>B5+1</f>
        <v>3</v>
      </c>
      <c r="C6" s="172" t="s">
        <v>97</v>
      </c>
      <c r="D6" s="172" t="s">
        <v>98</v>
      </c>
      <c r="E6" s="144">
        <v>5</v>
      </c>
      <c r="F6" s="144">
        <v>3</v>
      </c>
      <c r="G6" s="144">
        <f>F6+E6</f>
        <v>8</v>
      </c>
      <c r="H6" s="144">
        <v>12</v>
      </c>
      <c r="I6" s="144">
        <v>9</v>
      </c>
      <c r="J6" s="144">
        <f t="shared" si="0"/>
        <v>21</v>
      </c>
      <c r="K6" s="144">
        <v>18</v>
      </c>
      <c r="L6" s="146"/>
      <c r="M6" s="22"/>
    </row>
    <row r="7" spans="1:13" ht="20.25" customHeight="1">
      <c r="A7" s="284"/>
      <c r="B7" s="144">
        <f>B6+1</f>
        <v>4</v>
      </c>
      <c r="C7" s="172" t="s">
        <v>20</v>
      </c>
      <c r="D7" s="172" t="s">
        <v>173</v>
      </c>
      <c r="E7" s="144">
        <v>10</v>
      </c>
      <c r="F7" s="144">
        <v>7</v>
      </c>
      <c r="G7" s="144">
        <f aca="true" t="shared" si="1" ref="G7:G13">E7+F7</f>
        <v>17</v>
      </c>
      <c r="H7" s="144">
        <v>26</v>
      </c>
      <c r="I7" s="144">
        <v>16</v>
      </c>
      <c r="J7" s="144">
        <f t="shared" si="0"/>
        <v>42</v>
      </c>
      <c r="K7" s="144">
        <v>39</v>
      </c>
      <c r="L7" s="146"/>
      <c r="M7" s="22"/>
    </row>
    <row r="8" spans="1:13" ht="20.25" customHeight="1">
      <c r="A8" s="284"/>
      <c r="B8" s="144">
        <v>5</v>
      </c>
      <c r="C8" s="172" t="s">
        <v>141</v>
      </c>
      <c r="D8" s="172" t="s">
        <v>139</v>
      </c>
      <c r="E8" s="144">
        <v>2</v>
      </c>
      <c r="F8" s="144">
        <v>2</v>
      </c>
      <c r="G8" s="144">
        <f t="shared" si="1"/>
        <v>4</v>
      </c>
      <c r="H8" s="144">
        <v>5</v>
      </c>
      <c r="I8" s="144">
        <v>5</v>
      </c>
      <c r="J8" s="144">
        <f t="shared" si="0"/>
        <v>10</v>
      </c>
      <c r="K8" s="144">
        <v>8</v>
      </c>
      <c r="L8" s="146"/>
      <c r="M8" s="22"/>
    </row>
    <row r="9" spans="1:13" ht="20.25" customHeight="1">
      <c r="A9" s="284"/>
      <c r="B9" s="144">
        <v>6</v>
      </c>
      <c r="C9" s="172" t="s">
        <v>143</v>
      </c>
      <c r="D9" s="172" t="s">
        <v>176</v>
      </c>
      <c r="E9" s="144">
        <v>11</v>
      </c>
      <c r="F9" s="144">
        <v>3</v>
      </c>
      <c r="G9" s="144">
        <f t="shared" si="1"/>
        <v>14</v>
      </c>
      <c r="H9" s="144">
        <v>27</v>
      </c>
      <c r="I9" s="144">
        <v>7</v>
      </c>
      <c r="J9" s="144">
        <f t="shared" si="0"/>
        <v>34</v>
      </c>
      <c r="K9" s="144">
        <v>22</v>
      </c>
      <c r="L9" s="146"/>
      <c r="M9" s="22"/>
    </row>
    <row r="10" spans="1:13" ht="20.25" customHeight="1">
      <c r="A10" s="284"/>
      <c r="B10" s="144">
        <v>7</v>
      </c>
      <c r="C10" s="172" t="s">
        <v>185</v>
      </c>
      <c r="D10" s="172" t="s">
        <v>186</v>
      </c>
      <c r="E10" s="144">
        <v>5</v>
      </c>
      <c r="F10" s="144">
        <v>2</v>
      </c>
      <c r="G10" s="144">
        <f t="shared" si="1"/>
        <v>7</v>
      </c>
      <c r="H10" s="144">
        <v>15</v>
      </c>
      <c r="I10" s="144">
        <v>6</v>
      </c>
      <c r="J10" s="144">
        <f t="shared" si="0"/>
        <v>21</v>
      </c>
      <c r="K10" s="144">
        <v>8</v>
      </c>
      <c r="L10" s="146"/>
      <c r="M10" s="22"/>
    </row>
    <row r="11" spans="1:13" ht="20.25" customHeight="1">
      <c r="A11" s="284"/>
      <c r="B11" s="144">
        <v>8</v>
      </c>
      <c r="C11" s="172" t="s">
        <v>158</v>
      </c>
      <c r="D11" s="172" t="s">
        <v>159</v>
      </c>
      <c r="E11" s="144">
        <v>13</v>
      </c>
      <c r="F11" s="144">
        <v>9</v>
      </c>
      <c r="G11" s="144">
        <f t="shared" si="1"/>
        <v>22</v>
      </c>
      <c r="H11" s="144">
        <v>36</v>
      </c>
      <c r="I11" s="144">
        <v>23</v>
      </c>
      <c r="J11" s="144">
        <f t="shared" si="0"/>
        <v>59</v>
      </c>
      <c r="K11" s="144">
        <v>26</v>
      </c>
      <c r="L11" s="146"/>
      <c r="M11" s="22"/>
    </row>
    <row r="12" spans="1:13" ht="20.25" customHeight="1">
      <c r="A12" s="285"/>
      <c r="B12" s="144">
        <v>9</v>
      </c>
      <c r="C12" s="172" t="s">
        <v>183</v>
      </c>
      <c r="D12" s="172" t="s">
        <v>184</v>
      </c>
      <c r="E12" s="144">
        <v>2</v>
      </c>
      <c r="F12" s="144">
        <v>3</v>
      </c>
      <c r="G12" s="144">
        <f t="shared" si="1"/>
        <v>5</v>
      </c>
      <c r="H12" s="144">
        <v>4</v>
      </c>
      <c r="I12" s="144">
        <v>9</v>
      </c>
      <c r="J12" s="144">
        <f t="shared" si="0"/>
        <v>13</v>
      </c>
      <c r="K12" s="144"/>
      <c r="L12" s="146"/>
      <c r="M12" s="22"/>
    </row>
    <row r="13" spans="1:13" ht="20.25" customHeight="1">
      <c r="A13" s="283" t="s">
        <v>153</v>
      </c>
      <c r="B13" s="144">
        <v>10</v>
      </c>
      <c r="C13" s="172" t="s">
        <v>101</v>
      </c>
      <c r="D13" s="172" t="s">
        <v>135</v>
      </c>
      <c r="E13" s="144">
        <v>13</v>
      </c>
      <c r="F13" s="144">
        <v>8</v>
      </c>
      <c r="G13" s="144">
        <f t="shared" si="1"/>
        <v>21</v>
      </c>
      <c r="H13" s="144">
        <v>31</v>
      </c>
      <c r="I13" s="144">
        <v>18</v>
      </c>
      <c r="J13" s="144">
        <f>H13+I13</f>
        <v>49</v>
      </c>
      <c r="K13" s="144">
        <v>0</v>
      </c>
      <c r="L13" s="146"/>
      <c r="M13" s="22"/>
    </row>
    <row r="14" spans="1:12" ht="20.25" customHeight="1">
      <c r="A14" s="284"/>
      <c r="B14" s="144">
        <v>11</v>
      </c>
      <c r="C14" s="172" t="s">
        <v>25</v>
      </c>
      <c r="D14" s="172" t="s">
        <v>26</v>
      </c>
      <c r="E14" s="144">
        <v>10</v>
      </c>
      <c r="F14" s="144">
        <v>3</v>
      </c>
      <c r="G14" s="144">
        <f aca="true" t="shared" si="2" ref="G14:G28">E14+F14</f>
        <v>13</v>
      </c>
      <c r="H14" s="144">
        <v>22</v>
      </c>
      <c r="I14" s="144">
        <v>6</v>
      </c>
      <c r="J14" s="144">
        <f aca="true" t="shared" si="3" ref="J14:J29">H14+I14</f>
        <v>28</v>
      </c>
      <c r="K14" s="144">
        <v>23</v>
      </c>
      <c r="L14" s="145"/>
    </row>
    <row r="15" spans="1:12" ht="20.25" customHeight="1">
      <c r="A15" s="284"/>
      <c r="B15" s="144">
        <v>12</v>
      </c>
      <c r="C15" s="172" t="s">
        <v>151</v>
      </c>
      <c r="D15" s="172" t="s">
        <v>27</v>
      </c>
      <c r="E15" s="144">
        <v>7</v>
      </c>
      <c r="F15" s="144">
        <v>4</v>
      </c>
      <c r="G15" s="144">
        <f t="shared" si="2"/>
        <v>11</v>
      </c>
      <c r="H15" s="144">
        <v>14</v>
      </c>
      <c r="I15" s="144">
        <v>8</v>
      </c>
      <c r="J15" s="144">
        <f t="shared" si="3"/>
        <v>22</v>
      </c>
      <c r="K15" s="144">
        <v>18</v>
      </c>
      <c r="L15" s="145"/>
    </row>
    <row r="16" spans="1:12" ht="20.25" customHeight="1">
      <c r="A16" s="284"/>
      <c r="B16" s="144">
        <v>13</v>
      </c>
      <c r="C16" s="172" t="s">
        <v>89</v>
      </c>
      <c r="D16" s="172" t="s">
        <v>90</v>
      </c>
      <c r="E16" s="144">
        <v>17</v>
      </c>
      <c r="F16" s="144">
        <v>13</v>
      </c>
      <c r="G16" s="144">
        <f t="shared" si="2"/>
        <v>30</v>
      </c>
      <c r="H16" s="144">
        <v>36</v>
      </c>
      <c r="I16" s="144">
        <v>32</v>
      </c>
      <c r="J16" s="144">
        <f t="shared" si="3"/>
        <v>68</v>
      </c>
      <c r="K16" s="144">
        <v>44</v>
      </c>
      <c r="L16" s="145"/>
    </row>
    <row r="17" spans="1:12" ht="20.25" customHeight="1">
      <c r="A17" s="284"/>
      <c r="B17" s="144">
        <v>14</v>
      </c>
      <c r="C17" s="172" t="s">
        <v>145</v>
      </c>
      <c r="D17" s="172" t="s">
        <v>119</v>
      </c>
      <c r="E17" s="144">
        <v>13</v>
      </c>
      <c r="F17" s="144">
        <v>16</v>
      </c>
      <c r="G17" s="144">
        <f t="shared" si="2"/>
        <v>29</v>
      </c>
      <c r="H17" s="144">
        <v>32</v>
      </c>
      <c r="I17" s="144">
        <v>39</v>
      </c>
      <c r="J17" s="144">
        <f t="shared" si="3"/>
        <v>71</v>
      </c>
      <c r="K17" s="144">
        <v>36</v>
      </c>
      <c r="L17" s="145"/>
    </row>
    <row r="18" spans="1:12" ht="20.25" customHeight="1">
      <c r="A18" s="284"/>
      <c r="B18" s="144">
        <v>15</v>
      </c>
      <c r="C18" s="172" t="s">
        <v>138</v>
      </c>
      <c r="D18" s="172" t="s">
        <v>91</v>
      </c>
      <c r="E18" s="144">
        <v>12</v>
      </c>
      <c r="F18" s="144">
        <v>10</v>
      </c>
      <c r="G18" s="144">
        <f t="shared" si="2"/>
        <v>22</v>
      </c>
      <c r="H18" s="144">
        <v>28</v>
      </c>
      <c r="I18" s="144">
        <v>24</v>
      </c>
      <c r="J18" s="144">
        <f t="shared" si="3"/>
        <v>52</v>
      </c>
      <c r="K18" s="144">
        <v>24</v>
      </c>
      <c r="L18" s="145"/>
    </row>
    <row r="19" spans="1:12" ht="20.25" customHeight="1">
      <c r="A19" s="284"/>
      <c r="B19" s="144">
        <v>16</v>
      </c>
      <c r="C19" s="172" t="s">
        <v>149</v>
      </c>
      <c r="D19" s="172" t="s">
        <v>150</v>
      </c>
      <c r="E19" s="144">
        <v>0</v>
      </c>
      <c r="F19" s="144">
        <v>0</v>
      </c>
      <c r="G19" s="144">
        <f t="shared" si="2"/>
        <v>0</v>
      </c>
      <c r="H19" s="144">
        <v>0</v>
      </c>
      <c r="I19" s="144">
        <v>0</v>
      </c>
      <c r="J19" s="144">
        <f t="shared" si="3"/>
        <v>0</v>
      </c>
      <c r="K19" s="144">
        <v>0</v>
      </c>
      <c r="L19" s="145"/>
    </row>
    <row r="20" spans="1:12" ht="20.25" customHeight="1">
      <c r="A20" s="284"/>
      <c r="B20" s="144">
        <v>16</v>
      </c>
      <c r="C20" s="172" t="s">
        <v>157</v>
      </c>
      <c r="D20" s="172" t="s">
        <v>157</v>
      </c>
      <c r="E20" s="144">
        <v>12</v>
      </c>
      <c r="F20" s="144">
        <v>25</v>
      </c>
      <c r="G20" s="144">
        <f t="shared" si="2"/>
        <v>37</v>
      </c>
      <c r="H20" s="144">
        <v>29</v>
      </c>
      <c r="I20" s="144">
        <v>57</v>
      </c>
      <c r="J20" s="144">
        <f t="shared" si="3"/>
        <v>86</v>
      </c>
      <c r="K20" s="144">
        <v>50</v>
      </c>
      <c r="L20" s="145"/>
    </row>
    <row r="21" spans="1:12" ht="20.25" customHeight="1">
      <c r="A21" s="284"/>
      <c r="B21" s="144">
        <v>17</v>
      </c>
      <c r="C21" s="172" t="s">
        <v>168</v>
      </c>
      <c r="D21" s="172" t="s">
        <v>169</v>
      </c>
      <c r="E21" s="144">
        <v>1</v>
      </c>
      <c r="F21" s="144">
        <v>2</v>
      </c>
      <c r="G21" s="144">
        <f t="shared" si="2"/>
        <v>3</v>
      </c>
      <c r="H21" s="144">
        <v>1</v>
      </c>
      <c r="I21" s="144">
        <v>5</v>
      </c>
      <c r="J21" s="144">
        <f t="shared" si="3"/>
        <v>6</v>
      </c>
      <c r="K21" s="144">
        <v>2</v>
      </c>
      <c r="L21" s="145"/>
    </row>
    <row r="22" spans="1:12" ht="20.25" customHeight="1">
      <c r="A22" s="284"/>
      <c r="B22" s="144">
        <v>18</v>
      </c>
      <c r="C22" s="172" t="s">
        <v>188</v>
      </c>
      <c r="D22" s="172" t="s">
        <v>189</v>
      </c>
      <c r="E22" s="144">
        <v>8</v>
      </c>
      <c r="F22" s="144">
        <v>8</v>
      </c>
      <c r="G22" s="144">
        <f t="shared" si="2"/>
        <v>16</v>
      </c>
      <c r="H22" s="144">
        <v>20</v>
      </c>
      <c r="I22" s="144">
        <v>17</v>
      </c>
      <c r="J22" s="144">
        <f t="shared" si="3"/>
        <v>37</v>
      </c>
      <c r="K22" s="144">
        <v>9</v>
      </c>
      <c r="L22" s="145"/>
    </row>
    <row r="23" spans="1:12" ht="20.25" customHeight="1">
      <c r="A23" s="285"/>
      <c r="B23" s="144">
        <v>19</v>
      </c>
      <c r="C23" s="172" t="s">
        <v>174</v>
      </c>
      <c r="D23" s="172" t="s">
        <v>175</v>
      </c>
      <c r="E23" s="144">
        <v>5</v>
      </c>
      <c r="F23" s="144">
        <v>0</v>
      </c>
      <c r="G23" s="144">
        <f t="shared" si="2"/>
        <v>5</v>
      </c>
      <c r="H23" s="144">
        <v>10</v>
      </c>
      <c r="I23" s="144">
        <v>0</v>
      </c>
      <c r="J23" s="144">
        <f t="shared" si="3"/>
        <v>10</v>
      </c>
      <c r="K23" s="144"/>
      <c r="L23" s="145"/>
    </row>
    <row r="24" spans="1:12" ht="20.25" customHeight="1">
      <c r="A24" s="283" t="s">
        <v>154</v>
      </c>
      <c r="B24" s="144">
        <v>20</v>
      </c>
      <c r="C24" s="172" t="s">
        <v>136</v>
      </c>
      <c r="D24" s="172" t="s">
        <v>137</v>
      </c>
      <c r="E24" s="144">
        <v>3</v>
      </c>
      <c r="F24" s="144">
        <v>4</v>
      </c>
      <c r="G24" s="144">
        <f t="shared" si="2"/>
        <v>7</v>
      </c>
      <c r="H24" s="144">
        <v>7</v>
      </c>
      <c r="I24" s="144">
        <v>8</v>
      </c>
      <c r="J24" s="144">
        <f t="shared" si="3"/>
        <v>15</v>
      </c>
      <c r="K24" s="144">
        <v>25</v>
      </c>
      <c r="L24" s="145"/>
    </row>
    <row r="25" spans="1:12" ht="20.25" customHeight="1">
      <c r="A25" s="284"/>
      <c r="B25" s="144">
        <v>21</v>
      </c>
      <c r="C25" s="172" t="s">
        <v>28</v>
      </c>
      <c r="D25" s="172" t="s">
        <v>29</v>
      </c>
      <c r="E25" s="144">
        <v>9</v>
      </c>
      <c r="F25" s="144">
        <v>10</v>
      </c>
      <c r="G25" s="144">
        <f t="shared" si="2"/>
        <v>19</v>
      </c>
      <c r="H25" s="144">
        <v>24</v>
      </c>
      <c r="I25" s="144">
        <v>27</v>
      </c>
      <c r="J25" s="144">
        <f t="shared" si="3"/>
        <v>51</v>
      </c>
      <c r="K25" s="144">
        <v>45</v>
      </c>
      <c r="L25" s="145"/>
    </row>
    <row r="26" spans="1:13" ht="20.25" customHeight="1">
      <c r="A26" s="284"/>
      <c r="B26" s="144">
        <v>22</v>
      </c>
      <c r="C26" s="172" t="s">
        <v>30</v>
      </c>
      <c r="D26" s="172" t="s">
        <v>31</v>
      </c>
      <c r="E26" s="144">
        <v>7</v>
      </c>
      <c r="F26" s="144">
        <v>1</v>
      </c>
      <c r="G26" s="144">
        <f>F26+E26</f>
        <v>8</v>
      </c>
      <c r="H26" s="144">
        <v>20</v>
      </c>
      <c r="I26" s="144">
        <v>3</v>
      </c>
      <c r="J26" s="144">
        <f t="shared" si="3"/>
        <v>23</v>
      </c>
      <c r="K26" s="144">
        <v>32</v>
      </c>
      <c r="L26" s="145"/>
      <c r="M26" s="22"/>
    </row>
    <row r="27" spans="1:13" ht="20.25" customHeight="1">
      <c r="A27" s="284"/>
      <c r="B27" s="144">
        <v>23</v>
      </c>
      <c r="C27" s="172" t="s">
        <v>147</v>
      </c>
      <c r="D27" s="172" t="s">
        <v>147</v>
      </c>
      <c r="E27" s="144">
        <v>1</v>
      </c>
      <c r="F27" s="144">
        <v>3</v>
      </c>
      <c r="G27" s="144">
        <f>F27+E27</f>
        <v>4</v>
      </c>
      <c r="H27" s="144">
        <v>2</v>
      </c>
      <c r="I27" s="144">
        <v>9</v>
      </c>
      <c r="J27" s="144">
        <f t="shared" si="3"/>
        <v>11</v>
      </c>
      <c r="K27" s="144">
        <v>5</v>
      </c>
      <c r="L27" s="145"/>
      <c r="M27" s="22"/>
    </row>
    <row r="28" spans="1:13" ht="20.25" customHeight="1">
      <c r="A28" s="284"/>
      <c r="B28" s="144">
        <v>24</v>
      </c>
      <c r="C28" s="172" t="s">
        <v>148</v>
      </c>
      <c r="D28" s="172" t="s">
        <v>148</v>
      </c>
      <c r="E28" s="144">
        <v>2</v>
      </c>
      <c r="F28" s="144">
        <v>0</v>
      </c>
      <c r="G28" s="144">
        <f t="shared" si="2"/>
        <v>2</v>
      </c>
      <c r="H28" s="144">
        <v>5</v>
      </c>
      <c r="I28" s="144">
        <v>0</v>
      </c>
      <c r="J28" s="144">
        <f t="shared" si="3"/>
        <v>5</v>
      </c>
      <c r="K28" s="144">
        <v>13</v>
      </c>
      <c r="L28" s="145"/>
      <c r="M28" s="22"/>
    </row>
    <row r="29" spans="1:13" ht="20.25" customHeight="1">
      <c r="A29" s="285"/>
      <c r="B29" s="144">
        <v>25</v>
      </c>
      <c r="C29" s="172" t="s">
        <v>187</v>
      </c>
      <c r="D29" s="172" t="s">
        <v>187</v>
      </c>
      <c r="E29" s="144">
        <v>6</v>
      </c>
      <c r="F29" s="144">
        <v>12</v>
      </c>
      <c r="G29" s="144">
        <f>E29+F29</f>
        <v>18</v>
      </c>
      <c r="H29" s="144">
        <v>18</v>
      </c>
      <c r="I29" s="144">
        <v>34</v>
      </c>
      <c r="J29" s="144">
        <f t="shared" si="3"/>
        <v>52</v>
      </c>
      <c r="K29" s="144"/>
      <c r="L29" s="145"/>
      <c r="M29" s="22"/>
    </row>
    <row r="30" spans="1:12" ht="20.25" customHeight="1">
      <c r="A30" s="149"/>
      <c r="B30" s="172" t="s">
        <v>146</v>
      </c>
      <c r="C30" s="172" t="s">
        <v>32</v>
      </c>
      <c r="D30" s="172"/>
      <c r="E30" s="144">
        <f aca="true" t="shared" si="4" ref="E30:J30">SUM(E4:E29)</f>
        <v>195</v>
      </c>
      <c r="F30" s="144">
        <f t="shared" si="4"/>
        <v>166</v>
      </c>
      <c r="G30" s="144">
        <f t="shared" si="4"/>
        <v>361</v>
      </c>
      <c r="H30" s="144">
        <f t="shared" si="4"/>
        <v>481</v>
      </c>
      <c r="I30" s="144">
        <f t="shared" si="4"/>
        <v>412</v>
      </c>
      <c r="J30" s="144">
        <f t="shared" si="4"/>
        <v>893</v>
      </c>
      <c r="K30" s="144">
        <f>SUM(K4:K28)</f>
        <v>512</v>
      </c>
      <c r="L30" s="145"/>
    </row>
    <row r="31" spans="2:12" ht="12.75">
      <c r="B31" s="145" t="s">
        <v>146</v>
      </c>
      <c r="C31" s="145"/>
      <c r="D31" s="145"/>
      <c r="E31" s="145"/>
      <c r="F31" s="145"/>
      <c r="G31" s="145"/>
      <c r="H31" s="145"/>
      <c r="I31" s="145"/>
      <c r="J31" s="145"/>
      <c r="K31" s="145"/>
      <c r="L31" s="145"/>
    </row>
    <row r="32" spans="2:12" ht="12.75">
      <c r="B32" s="145" t="s">
        <v>146</v>
      </c>
      <c r="C32" s="145"/>
      <c r="D32" s="145"/>
      <c r="E32" s="145"/>
      <c r="F32" s="145"/>
      <c r="G32" s="145"/>
      <c r="H32" s="145"/>
      <c r="I32" s="145"/>
      <c r="J32" s="145"/>
      <c r="K32" s="145"/>
      <c r="L32" s="145"/>
    </row>
  </sheetData>
  <sheetProtection/>
  <mergeCells count="7">
    <mergeCell ref="A24:A29"/>
    <mergeCell ref="C2:C3"/>
    <mergeCell ref="D2:D3"/>
    <mergeCell ref="E2:G2"/>
    <mergeCell ref="H2:J2"/>
    <mergeCell ref="A4:A12"/>
    <mergeCell ref="A13:A23"/>
  </mergeCells>
  <printOptions/>
  <pageMargins left="0.3937007874015748" right="0" top="0" bottom="0"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5"/>
  <sheetViews>
    <sheetView zoomScalePageLayoutView="0" workbookViewId="0" topLeftCell="A1">
      <selection activeCell="G15" sqref="G15"/>
    </sheetView>
  </sheetViews>
  <sheetFormatPr defaultColWidth="9.00390625" defaultRowHeight="13.5"/>
  <cols>
    <col min="1" max="1" width="10.875" style="27" customWidth="1"/>
    <col min="2" max="2" width="10.00390625" style="27" customWidth="1"/>
    <col min="3" max="3" width="9.875" style="27" customWidth="1"/>
    <col min="4" max="4" width="8.125" style="27" bestFit="1" customWidth="1"/>
    <col min="5" max="5" width="6.125" style="27" bestFit="1" customWidth="1"/>
    <col min="6" max="9" width="9.00390625" style="27" customWidth="1"/>
    <col min="10" max="10" width="18.125" style="27" customWidth="1"/>
    <col min="11" max="12" width="11.875" style="27" customWidth="1"/>
    <col min="13" max="16384" width="9.00390625" style="27" customWidth="1"/>
  </cols>
  <sheetData>
    <row r="1" spans="1:31" s="25" customFormat="1" ht="12.75">
      <c r="A1" s="1" t="s">
        <v>190</v>
      </c>
      <c r="AE1" s="26"/>
    </row>
    <row r="2" ht="12.75">
      <c r="A2" s="27" t="s">
        <v>0</v>
      </c>
    </row>
    <row r="3" spans="1:4" ht="12.75">
      <c r="A3" s="27" t="s">
        <v>39</v>
      </c>
      <c r="B3" s="289">
        <v>44297</v>
      </c>
      <c r="C3" s="289"/>
      <c r="D3" s="28">
        <f>WEEKDAY(B3,1)</f>
        <v>1</v>
      </c>
    </row>
    <row r="4" spans="1:2" ht="12.75">
      <c r="A4" s="27" t="s">
        <v>40</v>
      </c>
      <c r="B4" s="27" t="s">
        <v>41</v>
      </c>
    </row>
    <row r="5" spans="1:2" ht="12.75">
      <c r="A5" s="27" t="s">
        <v>42</v>
      </c>
      <c r="B5" s="116" t="s">
        <v>193</v>
      </c>
    </row>
    <row r="6" spans="1:7" ht="14.25">
      <c r="A6" s="27" t="s">
        <v>43</v>
      </c>
      <c r="B6" s="290" t="s">
        <v>196</v>
      </c>
      <c r="C6" s="291"/>
      <c r="D6" s="116" t="s">
        <v>194</v>
      </c>
      <c r="E6" s="18" t="s">
        <v>198</v>
      </c>
      <c r="G6" s="116" t="s">
        <v>200</v>
      </c>
    </row>
    <row r="7" spans="2:7" ht="14.25">
      <c r="B7" s="116"/>
      <c r="C7"/>
      <c r="D7" s="116" t="s">
        <v>197</v>
      </c>
      <c r="E7" s="18" t="s">
        <v>199</v>
      </c>
      <c r="G7" s="116" t="s">
        <v>201</v>
      </c>
    </row>
    <row r="8" spans="1:10" ht="12.75">
      <c r="A8" s="27" t="s">
        <v>44</v>
      </c>
      <c r="B8" s="290" t="s">
        <v>202</v>
      </c>
      <c r="C8" s="291"/>
      <c r="D8" s="291"/>
      <c r="E8" s="291"/>
      <c r="F8" s="291"/>
      <c r="G8" s="291"/>
      <c r="H8" s="291"/>
      <c r="I8" s="291"/>
      <c r="J8" s="291"/>
    </row>
    <row r="9" spans="2:4" s="111" customFormat="1" ht="12.75">
      <c r="B9" s="111" t="s">
        <v>203</v>
      </c>
      <c r="D9" s="111" t="s">
        <v>204</v>
      </c>
    </row>
    <row r="10" spans="2:12" s="111" customFormat="1" ht="12.75">
      <c r="B10" s="112" t="s">
        <v>144</v>
      </c>
      <c r="C10" s="111" t="s">
        <v>144</v>
      </c>
      <c r="D10" s="111" t="s">
        <v>205</v>
      </c>
      <c r="L10" s="111" t="s">
        <v>195</v>
      </c>
    </row>
    <row r="11" spans="2:3" s="111" customFormat="1" ht="12.75">
      <c r="B11" s="112" t="s">
        <v>144</v>
      </c>
      <c r="C11" s="111" t="s">
        <v>144</v>
      </c>
    </row>
    <row r="12" spans="1:10" ht="12.75">
      <c r="A12" s="27" t="s">
        <v>8</v>
      </c>
      <c r="B12" s="116" t="s">
        <v>170</v>
      </c>
      <c r="J12" s="123" t="s">
        <v>144</v>
      </c>
    </row>
    <row r="13" spans="2:10" ht="12.75">
      <c r="B13" s="27" t="s">
        <v>33</v>
      </c>
      <c r="J13" s="29"/>
    </row>
    <row r="14" spans="1:7" ht="14.25">
      <c r="A14" s="27" t="s">
        <v>45</v>
      </c>
      <c r="B14" s="120">
        <v>0.3854166666666667</v>
      </c>
      <c r="F14" s="27" t="s">
        <v>7</v>
      </c>
      <c r="G14" s="120">
        <v>0.7395833333333334</v>
      </c>
    </row>
    <row r="15" ht="12.75">
      <c r="B15" s="116" t="s">
        <v>95</v>
      </c>
    </row>
    <row r="16" spans="1:10" ht="12.75">
      <c r="A16" s="27" t="s">
        <v>1</v>
      </c>
      <c r="B16" s="166" t="s">
        <v>191</v>
      </c>
      <c r="C16" s="167"/>
      <c r="D16" s="167"/>
      <c r="E16" s="167"/>
      <c r="F16" s="167"/>
      <c r="G16" s="167"/>
      <c r="H16" s="147"/>
      <c r="I16" s="147"/>
      <c r="J16" s="29"/>
    </row>
    <row r="17" spans="2:10" ht="12.75">
      <c r="B17" s="168" t="s">
        <v>192</v>
      </c>
      <c r="C17" s="147"/>
      <c r="D17" s="147"/>
      <c r="E17" s="147"/>
      <c r="F17" s="147"/>
      <c r="G17" s="147"/>
      <c r="J17" s="29"/>
    </row>
    <row r="18" spans="1:10" ht="12.75">
      <c r="A18" s="131" t="s">
        <v>144</v>
      </c>
      <c r="B18" s="116" t="s">
        <v>115</v>
      </c>
      <c r="J18" s="29"/>
    </row>
    <row r="19" spans="2:10" ht="12.75">
      <c r="B19" t="s">
        <v>105</v>
      </c>
      <c r="J19" s="29"/>
    </row>
    <row r="20" spans="2:10" ht="12.75">
      <c r="B20" s="27" t="s">
        <v>2</v>
      </c>
      <c r="J20" s="29"/>
    </row>
    <row r="21" spans="2:10" ht="12.75">
      <c r="B21" s="27" t="s">
        <v>34</v>
      </c>
      <c r="J21" s="29"/>
    </row>
    <row r="22" spans="2:10" ht="12.75">
      <c r="B22" s="27" t="s">
        <v>35</v>
      </c>
      <c r="J22" s="29"/>
    </row>
    <row r="23" spans="2:10" ht="12.75">
      <c r="B23" s="116" t="s">
        <v>172</v>
      </c>
      <c r="J23" s="29"/>
    </row>
    <row r="24" spans="1:10" s="24" customFormat="1" ht="12.75">
      <c r="A24" s="122" t="s">
        <v>106</v>
      </c>
      <c r="B24" s="27"/>
      <c r="C24" s="27"/>
      <c r="D24" s="27"/>
      <c r="E24" s="27"/>
      <c r="F24" s="27"/>
      <c r="G24" s="27"/>
      <c r="H24" s="27"/>
      <c r="I24" s="27"/>
      <c r="J24" s="29"/>
    </row>
    <row r="25" spans="1:10" s="24" customFormat="1" ht="12.75">
      <c r="A25" s="41" t="s">
        <v>94</v>
      </c>
      <c r="B25" s="24" t="s">
        <v>107</v>
      </c>
      <c r="J25" s="121"/>
    </row>
    <row r="26" spans="2:10" s="24" customFormat="1" ht="12.75">
      <c r="B26" s="24" t="s">
        <v>108</v>
      </c>
      <c r="J26" s="121"/>
    </row>
    <row r="27" spans="1:10" s="24" customFormat="1" ht="12.75">
      <c r="A27" s="41" t="s">
        <v>104</v>
      </c>
      <c r="B27" s="24" t="s">
        <v>109</v>
      </c>
      <c r="J27" s="121"/>
    </row>
    <row r="28" spans="1:10" s="116" customFormat="1" ht="12.75">
      <c r="A28" s="130"/>
      <c r="B28" s="24" t="s">
        <v>114</v>
      </c>
      <c r="C28" s="24"/>
      <c r="D28" s="24"/>
      <c r="E28" s="24"/>
      <c r="F28" s="24"/>
      <c r="G28" s="24"/>
      <c r="H28" s="24"/>
      <c r="I28" s="24"/>
      <c r="J28" s="121"/>
    </row>
    <row r="29" spans="2:10" s="24" customFormat="1" ht="12.75">
      <c r="B29" s="24" t="s">
        <v>110</v>
      </c>
      <c r="C29" s="116"/>
      <c r="D29" s="116"/>
      <c r="E29" s="116"/>
      <c r="F29" s="116"/>
      <c r="G29" s="116"/>
      <c r="H29" s="116"/>
      <c r="I29" s="116"/>
      <c r="J29" s="123"/>
    </row>
    <row r="30" spans="1:10" s="116" customFormat="1" ht="12.75">
      <c r="A30" s="41" t="s">
        <v>104</v>
      </c>
      <c r="B30" s="122" t="s">
        <v>155</v>
      </c>
      <c r="C30" s="122"/>
      <c r="D30" s="122"/>
      <c r="E30" s="122"/>
      <c r="F30" s="122"/>
      <c r="G30" s="122"/>
      <c r="H30" s="122"/>
      <c r="I30" s="122"/>
      <c r="J30" s="142"/>
    </row>
    <row r="31" spans="2:10" ht="12.75">
      <c r="B31" s="122" t="s">
        <v>133</v>
      </c>
      <c r="C31" s="128"/>
      <c r="D31" s="128"/>
      <c r="E31" s="128"/>
      <c r="F31" s="128"/>
      <c r="G31" s="128"/>
      <c r="H31" s="128"/>
      <c r="I31" s="128"/>
      <c r="J31" s="127"/>
    </row>
    <row r="32" spans="1:10" ht="12.75">
      <c r="A32" s="128" t="s">
        <v>112</v>
      </c>
      <c r="B32" s="24"/>
      <c r="C32" s="116"/>
      <c r="D32" s="116"/>
      <c r="E32" s="116"/>
      <c r="F32" s="116"/>
      <c r="G32" s="116"/>
      <c r="H32" s="116"/>
      <c r="I32" s="116"/>
      <c r="J32" s="123"/>
    </row>
    <row r="33" spans="1:10" ht="12.75">
      <c r="A33" s="41" t="s">
        <v>104</v>
      </c>
      <c r="B33" s="24" t="s">
        <v>117</v>
      </c>
      <c r="J33" s="29"/>
    </row>
    <row r="34" spans="2:10" s="24" customFormat="1" ht="12.75">
      <c r="B34" s="24" t="s">
        <v>118</v>
      </c>
      <c r="C34" s="27"/>
      <c r="D34" s="27"/>
      <c r="E34" s="27"/>
      <c r="F34" s="27"/>
      <c r="G34" s="27"/>
      <c r="H34" s="27"/>
      <c r="I34" s="27"/>
      <c r="J34" s="29"/>
    </row>
    <row r="35" spans="2:10" ht="12.75">
      <c r="B35" s="24" t="s">
        <v>160</v>
      </c>
      <c r="C35" s="116"/>
      <c r="D35" s="116"/>
      <c r="E35" s="116"/>
      <c r="F35" s="116"/>
      <c r="G35" s="116"/>
      <c r="H35" s="116"/>
      <c r="I35" s="116"/>
      <c r="J35" s="123"/>
    </row>
    <row r="36" spans="2:10" ht="12.75">
      <c r="B36" s="24" t="s">
        <v>113</v>
      </c>
      <c r="C36" s="116"/>
      <c r="D36" s="116"/>
      <c r="E36" s="116"/>
      <c r="F36" s="116"/>
      <c r="G36" s="116"/>
      <c r="H36" s="116"/>
      <c r="I36" s="116"/>
      <c r="J36" s="123"/>
    </row>
    <row r="37" spans="1:10" ht="12.75">
      <c r="A37" s="27" t="s">
        <v>36</v>
      </c>
      <c r="J37" s="29"/>
    </row>
    <row r="38" spans="1:10" ht="12.75">
      <c r="A38" s="128" t="s">
        <v>3</v>
      </c>
      <c r="J38" s="29"/>
    </row>
    <row r="39" spans="2:10" ht="12.75">
      <c r="B39" s="27" t="s">
        <v>161</v>
      </c>
      <c r="J39" s="29"/>
    </row>
    <row r="40" spans="2:10" ht="12.75">
      <c r="B40" s="116" t="s">
        <v>116</v>
      </c>
      <c r="J40" s="29"/>
    </row>
    <row r="41" spans="2:10" ht="12.75">
      <c r="B41" s="27" t="s">
        <v>37</v>
      </c>
      <c r="J41" s="29"/>
    </row>
    <row r="42" spans="2:10" ht="12.75">
      <c r="B42" s="27" t="s">
        <v>38</v>
      </c>
      <c r="J42" s="29"/>
    </row>
    <row r="43" spans="8:10" ht="12.75">
      <c r="H43" s="27" t="s">
        <v>6</v>
      </c>
      <c r="J43" s="29"/>
    </row>
    <row r="44" spans="8:10" ht="12.75">
      <c r="H44" s="27" t="s">
        <v>156</v>
      </c>
      <c r="J44" s="29"/>
    </row>
    <row r="45" ht="12.75">
      <c r="J45" s="29"/>
    </row>
  </sheetData>
  <sheetProtection/>
  <mergeCells count="3">
    <mergeCell ref="B3:C3"/>
    <mergeCell ref="B6:C6"/>
    <mergeCell ref="B8:J8"/>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G48" sqref="G48"/>
    </sheetView>
  </sheetViews>
  <sheetFormatPr defaultColWidth="9.00390625" defaultRowHeight="13.5"/>
  <cols>
    <col min="1" max="1" width="4.50390625" style="116" customWidth="1"/>
    <col min="2" max="2" width="7.125" style="116" bestFit="1" customWidth="1"/>
    <col min="3" max="3" width="10.25390625" style="116" customWidth="1"/>
    <col min="4" max="4" width="11.125" style="117" customWidth="1"/>
    <col min="5" max="5" width="20.25390625" style="116" customWidth="1"/>
    <col min="6" max="6" width="12.875" style="116" bestFit="1" customWidth="1"/>
    <col min="7" max="7" width="4.25390625" style="116" bestFit="1" customWidth="1"/>
    <col min="8" max="8" width="3.75390625" style="116" customWidth="1"/>
    <col min="9" max="9" width="10.00390625" style="116" hidden="1" customWidth="1"/>
    <col min="10" max="10" width="13.125" style="119" customWidth="1"/>
    <col min="11" max="16384" width="9.00390625" style="116" customWidth="1"/>
  </cols>
  <sheetData>
    <row r="1" spans="1:11" s="114" customFormat="1" ht="18" customHeight="1">
      <c r="A1" s="113"/>
      <c r="B1" s="1"/>
      <c r="C1" s="1"/>
      <c r="D1" s="170" t="s">
        <v>190</v>
      </c>
      <c r="E1" s="1"/>
      <c r="F1" s="1"/>
      <c r="G1" s="1"/>
      <c r="H1" s="1"/>
      <c r="I1" s="1"/>
      <c r="J1" s="1"/>
      <c r="K1" s="115"/>
    </row>
    <row r="2" spans="2:10" ht="18" customHeight="1">
      <c r="B2" s="7"/>
      <c r="C2" s="7"/>
      <c r="D2" s="132"/>
      <c r="E2" s="7" t="s">
        <v>120</v>
      </c>
      <c r="F2" s="7"/>
      <c r="G2" s="7"/>
      <c r="H2" s="7"/>
      <c r="I2" s="7"/>
      <c r="J2" s="7"/>
    </row>
    <row r="3" spans="2:10" ht="18" customHeight="1">
      <c r="B3" s="133" t="s">
        <v>121</v>
      </c>
      <c r="C3" s="133"/>
      <c r="D3" s="134" t="s">
        <v>122</v>
      </c>
      <c r="E3" s="133" t="s">
        <v>123</v>
      </c>
      <c r="F3" s="133"/>
      <c r="G3" s="135"/>
      <c r="H3" s="136"/>
      <c r="I3" s="137"/>
      <c r="J3" s="138" t="s">
        <v>124</v>
      </c>
    </row>
    <row r="4" spans="2:10" ht="18" customHeight="1">
      <c r="B4" s="133">
        <f>1</f>
        <v>1</v>
      </c>
      <c r="C4" s="133" t="s">
        <v>125</v>
      </c>
      <c r="D4" s="134" t="s">
        <v>209</v>
      </c>
      <c r="E4" s="133" t="s">
        <v>214</v>
      </c>
      <c r="F4" s="133" t="s">
        <v>206</v>
      </c>
      <c r="G4" s="135">
        <v>13</v>
      </c>
      <c r="H4" s="136" t="s">
        <v>126</v>
      </c>
      <c r="I4" s="139">
        <v>0.001388888888888889</v>
      </c>
      <c r="J4" s="140">
        <v>0.3854166666666667</v>
      </c>
    </row>
    <row r="5" spans="2:10" ht="18" customHeight="1">
      <c r="B5" s="133">
        <f>B4+1</f>
        <v>2</v>
      </c>
      <c r="C5" s="133" t="s">
        <v>127</v>
      </c>
      <c r="D5" s="134" t="s">
        <v>227</v>
      </c>
      <c r="E5" s="133" t="s">
        <v>228</v>
      </c>
      <c r="F5" s="133" t="s">
        <v>229</v>
      </c>
      <c r="G5" s="135">
        <v>12</v>
      </c>
      <c r="H5" s="136" t="s">
        <v>126</v>
      </c>
      <c r="I5" s="139">
        <v>0.001388888888888889</v>
      </c>
      <c r="J5" s="140">
        <f>J4+G4*I4</f>
        <v>0.40347222222222223</v>
      </c>
    </row>
    <row r="6" spans="2:10" ht="18" customHeight="1">
      <c r="B6" s="133"/>
      <c r="C6" s="133"/>
      <c r="D6" s="134"/>
      <c r="E6" s="169" t="s">
        <v>243</v>
      </c>
      <c r="F6" s="133"/>
      <c r="G6" s="135"/>
      <c r="H6" s="136"/>
      <c r="I6" s="139">
        <v>0.006944444444444444</v>
      </c>
      <c r="J6" s="140"/>
    </row>
    <row r="7" spans="2:10" ht="18" customHeight="1">
      <c r="B7" s="133">
        <f>B5+1</f>
        <v>3</v>
      </c>
      <c r="C7" s="133" t="s">
        <v>125</v>
      </c>
      <c r="D7" s="134" t="s">
        <v>230</v>
      </c>
      <c r="E7" s="133" t="s">
        <v>231</v>
      </c>
      <c r="F7" s="133" t="s">
        <v>232</v>
      </c>
      <c r="G7" s="135">
        <v>6</v>
      </c>
      <c r="H7" s="136" t="s">
        <v>126</v>
      </c>
      <c r="I7" s="139">
        <v>0.001388888888888889</v>
      </c>
      <c r="J7" s="140">
        <f>J5+G5*I5+I6</f>
        <v>0.4270833333333333</v>
      </c>
    </row>
    <row r="8" spans="2:10" ht="18" customHeight="1">
      <c r="B8" s="133">
        <f>B7+1</f>
        <v>4</v>
      </c>
      <c r="C8" s="133" t="s">
        <v>127</v>
      </c>
      <c r="D8" s="134" t="s">
        <v>230</v>
      </c>
      <c r="E8" s="133" t="s">
        <v>233</v>
      </c>
      <c r="F8" s="133" t="s">
        <v>229</v>
      </c>
      <c r="G8" s="135">
        <v>4</v>
      </c>
      <c r="H8" s="136" t="s">
        <v>126</v>
      </c>
      <c r="I8" s="139">
        <v>0.001388888888888889</v>
      </c>
      <c r="J8" s="140">
        <f>J7+G7*I7</f>
        <v>0.4354166666666667</v>
      </c>
    </row>
    <row r="9" spans="2:10" ht="18" customHeight="1">
      <c r="B9" s="133"/>
      <c r="C9" s="133"/>
      <c r="D9" s="134"/>
      <c r="E9" s="169" t="s">
        <v>243</v>
      </c>
      <c r="F9" s="133"/>
      <c r="G9" s="135"/>
      <c r="H9" s="136"/>
      <c r="I9" s="139">
        <v>0.006944444444444444</v>
      </c>
      <c r="J9" s="140"/>
    </row>
    <row r="10" spans="2:10" ht="18" customHeight="1">
      <c r="B10" s="133">
        <v>5</v>
      </c>
      <c r="C10" s="133" t="s">
        <v>125</v>
      </c>
      <c r="D10" s="134" t="s">
        <v>227</v>
      </c>
      <c r="E10" s="133" t="s">
        <v>234</v>
      </c>
      <c r="F10" s="133" t="s">
        <v>229</v>
      </c>
      <c r="G10" s="135">
        <v>4</v>
      </c>
      <c r="H10" s="136" t="s">
        <v>126</v>
      </c>
      <c r="I10" s="139">
        <v>0.001388888888888889</v>
      </c>
      <c r="J10" s="140">
        <f>J8+G8*I8+I9</f>
        <v>0.44791666666666663</v>
      </c>
    </row>
    <row r="11" spans="2:10" ht="18" customHeight="1">
      <c r="B11" s="133">
        <v>6</v>
      </c>
      <c r="C11" s="133" t="s">
        <v>127</v>
      </c>
      <c r="D11" s="134" t="s">
        <v>230</v>
      </c>
      <c r="E11" s="133" t="s">
        <v>235</v>
      </c>
      <c r="F11" s="133" t="s">
        <v>206</v>
      </c>
      <c r="G11" s="135">
        <v>5</v>
      </c>
      <c r="H11" s="136" t="s">
        <v>126</v>
      </c>
      <c r="I11" s="139">
        <v>0.001388888888888889</v>
      </c>
      <c r="J11" s="140">
        <f>J10+G10*I10</f>
        <v>0.45347222222222217</v>
      </c>
    </row>
    <row r="12" spans="2:10" ht="18" customHeight="1">
      <c r="B12" s="133"/>
      <c r="C12" s="133"/>
      <c r="D12" s="134"/>
      <c r="E12" s="169" t="s">
        <v>243</v>
      </c>
      <c r="F12" s="133"/>
      <c r="G12" s="135"/>
      <c r="H12" s="136"/>
      <c r="I12" s="139">
        <v>0.006944444444444444</v>
      </c>
      <c r="J12" s="140"/>
    </row>
    <row r="13" spans="2:10" ht="18" customHeight="1">
      <c r="B13" s="133">
        <v>7</v>
      </c>
      <c r="C13" s="133" t="s">
        <v>125</v>
      </c>
      <c r="D13" s="134" t="s">
        <v>227</v>
      </c>
      <c r="E13" s="133" t="s">
        <v>236</v>
      </c>
      <c r="F13" s="133" t="s">
        <v>206</v>
      </c>
      <c r="G13" s="135">
        <v>5</v>
      </c>
      <c r="H13" s="136" t="s">
        <v>126</v>
      </c>
      <c r="I13" s="139">
        <v>0.001388888888888889</v>
      </c>
      <c r="J13" s="140">
        <f>J11+G11*I11+I12</f>
        <v>0.467361111111111</v>
      </c>
    </row>
    <row r="14" spans="2:10" ht="18" customHeight="1">
      <c r="B14" s="133">
        <v>8</v>
      </c>
      <c r="C14" s="133" t="s">
        <v>127</v>
      </c>
      <c r="D14" s="134" t="s">
        <v>209</v>
      </c>
      <c r="E14" s="133" t="s">
        <v>236</v>
      </c>
      <c r="F14" s="133" t="s">
        <v>208</v>
      </c>
      <c r="G14" s="135">
        <v>7</v>
      </c>
      <c r="H14" s="136" t="s">
        <v>126</v>
      </c>
      <c r="I14" s="139">
        <v>0.001388888888888889</v>
      </c>
      <c r="J14" s="140">
        <f>J13+G13*I13</f>
        <v>0.4743055555555554</v>
      </c>
    </row>
    <row r="15" spans="2:10" ht="18" customHeight="1">
      <c r="B15" s="133"/>
      <c r="C15" s="133"/>
      <c r="D15" s="134"/>
      <c r="E15" s="169" t="s">
        <v>243</v>
      </c>
      <c r="F15" s="133"/>
      <c r="G15" s="135"/>
      <c r="H15" s="136"/>
      <c r="I15" s="139">
        <v>0.006944444444444444</v>
      </c>
      <c r="J15" s="140"/>
    </row>
    <row r="16" spans="2:10" ht="18" customHeight="1">
      <c r="B16" s="133">
        <v>9</v>
      </c>
      <c r="C16" s="133" t="s">
        <v>125</v>
      </c>
      <c r="D16" s="134" t="s">
        <v>224</v>
      </c>
      <c r="E16" s="133" t="s">
        <v>219</v>
      </c>
      <c r="F16" s="133" t="s">
        <v>206</v>
      </c>
      <c r="G16" s="135">
        <v>2</v>
      </c>
      <c r="H16" s="136" t="s">
        <v>126</v>
      </c>
      <c r="I16" s="139">
        <v>0.004513888888888889</v>
      </c>
      <c r="J16" s="140">
        <f>J14+G14*I14+I15</f>
        <v>0.4909722222222221</v>
      </c>
    </row>
    <row r="17" spans="2:10" ht="18" customHeight="1">
      <c r="B17" s="133">
        <f>B16+1</f>
        <v>10</v>
      </c>
      <c r="C17" s="133" t="s">
        <v>127</v>
      </c>
      <c r="D17" s="134" t="s">
        <v>211</v>
      </c>
      <c r="E17" s="133" t="s">
        <v>219</v>
      </c>
      <c r="F17" s="133" t="s">
        <v>232</v>
      </c>
      <c r="G17" s="135">
        <v>2</v>
      </c>
      <c r="H17" s="136" t="s">
        <v>126</v>
      </c>
      <c r="I17" s="139">
        <v>0.004513888888888889</v>
      </c>
      <c r="J17" s="140">
        <f>J16+G16*I16</f>
        <v>0.4999999999999999</v>
      </c>
    </row>
    <row r="18" spans="2:10" ht="18" customHeight="1">
      <c r="B18" s="133">
        <v>11</v>
      </c>
      <c r="C18" s="133" t="s">
        <v>125</v>
      </c>
      <c r="D18" s="134" t="s">
        <v>213</v>
      </c>
      <c r="E18" s="133" t="s">
        <v>214</v>
      </c>
      <c r="F18" s="133" t="s">
        <v>208</v>
      </c>
      <c r="G18" s="135">
        <v>4</v>
      </c>
      <c r="H18" s="136" t="s">
        <v>126</v>
      </c>
      <c r="I18" s="139">
        <v>0.0024305555555555556</v>
      </c>
      <c r="J18" s="140">
        <f>J14+G14*I14</f>
        <v>0.48402777777777767</v>
      </c>
    </row>
    <row r="19" spans="2:10" ht="18" customHeight="1">
      <c r="B19" s="133">
        <f>B18+1</f>
        <v>12</v>
      </c>
      <c r="C19" s="133" t="s">
        <v>127</v>
      </c>
      <c r="D19" s="134" t="s">
        <v>215</v>
      </c>
      <c r="E19" s="133" t="s">
        <v>237</v>
      </c>
      <c r="F19" s="133" t="s">
        <v>229</v>
      </c>
      <c r="G19" s="135">
        <v>5</v>
      </c>
      <c r="H19" s="136" t="s">
        <v>126</v>
      </c>
      <c r="I19" s="139">
        <v>0.0024305555555555556</v>
      </c>
      <c r="J19" s="140">
        <f>J18+G18*I18</f>
        <v>0.4937499999999999</v>
      </c>
    </row>
    <row r="20" spans="2:10" ht="18" customHeight="1">
      <c r="B20" s="133"/>
      <c r="C20" s="133"/>
      <c r="D20" s="134"/>
      <c r="E20" s="169" t="s">
        <v>243</v>
      </c>
      <c r="F20" s="133"/>
      <c r="G20" s="135"/>
      <c r="H20" s="136"/>
      <c r="I20" s="139">
        <v>0.006944444444444444</v>
      </c>
      <c r="J20" s="140"/>
    </row>
    <row r="21" spans="2:10" ht="18" customHeight="1">
      <c r="B21" s="133">
        <f>B19+1</f>
        <v>13</v>
      </c>
      <c r="C21" s="133" t="s">
        <v>125</v>
      </c>
      <c r="D21" s="134" t="s">
        <v>238</v>
      </c>
      <c r="E21" s="133" t="s">
        <v>128</v>
      </c>
      <c r="F21" s="133" t="s">
        <v>206</v>
      </c>
      <c r="G21" s="135">
        <v>1</v>
      </c>
      <c r="H21" s="136" t="s">
        <v>126</v>
      </c>
      <c r="I21" s="139">
        <v>0.0024305555555555556</v>
      </c>
      <c r="J21" s="140">
        <f>J19+G19*I19+I20</f>
        <v>0.5128472222222221</v>
      </c>
    </row>
    <row r="22" spans="2:10" ht="18" customHeight="1">
      <c r="B22" s="133">
        <f>B21+1</f>
        <v>14</v>
      </c>
      <c r="C22" s="133" t="s">
        <v>127</v>
      </c>
      <c r="D22" s="134" t="s">
        <v>215</v>
      </c>
      <c r="E22" s="133" t="s">
        <v>128</v>
      </c>
      <c r="F22" s="133" t="s">
        <v>208</v>
      </c>
      <c r="G22" s="135">
        <v>2</v>
      </c>
      <c r="H22" s="136" t="s">
        <v>126</v>
      </c>
      <c r="I22" s="139">
        <v>0.0024305555555555556</v>
      </c>
      <c r="J22" s="140">
        <f>J21+G21*I21</f>
        <v>0.5152777777777777</v>
      </c>
    </row>
    <row r="23" spans="2:10" ht="18" customHeight="1">
      <c r="B23" s="133">
        <f>B22+1</f>
        <v>15</v>
      </c>
      <c r="C23" s="133" t="s">
        <v>125</v>
      </c>
      <c r="D23" s="134" t="s">
        <v>239</v>
      </c>
      <c r="E23" s="133" t="s">
        <v>129</v>
      </c>
      <c r="F23" s="133" t="s">
        <v>229</v>
      </c>
      <c r="G23" s="135">
        <v>2</v>
      </c>
      <c r="H23" s="136" t="s">
        <v>126</v>
      </c>
      <c r="I23" s="139">
        <v>0.0024305555555555556</v>
      </c>
      <c r="J23" s="140">
        <f>J22+G22*I22</f>
        <v>0.5201388888888888</v>
      </c>
    </row>
    <row r="24" spans="2:10" ht="18" customHeight="1">
      <c r="B24" s="133">
        <f>B23+1</f>
        <v>16</v>
      </c>
      <c r="C24" s="133" t="s">
        <v>127</v>
      </c>
      <c r="D24" s="134" t="s">
        <v>215</v>
      </c>
      <c r="E24" s="133" t="s">
        <v>129</v>
      </c>
      <c r="F24" s="133" t="s">
        <v>208</v>
      </c>
      <c r="G24" s="135">
        <v>3</v>
      </c>
      <c r="H24" s="136" t="s">
        <v>126</v>
      </c>
      <c r="I24" s="139">
        <v>0.0024305555555555556</v>
      </c>
      <c r="J24" s="140">
        <f>J23+G23*I23</f>
        <v>0.5249999999999999</v>
      </c>
    </row>
    <row r="25" spans="2:10" ht="18" customHeight="1">
      <c r="B25" s="133">
        <f>B24+1</f>
        <v>17</v>
      </c>
      <c r="C25" s="133" t="s">
        <v>125</v>
      </c>
      <c r="D25" s="134" t="s">
        <v>213</v>
      </c>
      <c r="E25" s="133" t="s">
        <v>210</v>
      </c>
      <c r="F25" s="133" t="s">
        <v>208</v>
      </c>
      <c r="G25" s="135">
        <v>2</v>
      </c>
      <c r="H25" s="136" t="s">
        <v>126</v>
      </c>
      <c r="I25" s="139">
        <v>0.0024305555555555556</v>
      </c>
      <c r="J25" s="140">
        <f>J24+G24*I24</f>
        <v>0.5322916666666666</v>
      </c>
    </row>
    <row r="26" spans="2:10" ht="18" customHeight="1">
      <c r="B26" s="133">
        <f>B25+1</f>
        <v>18</v>
      </c>
      <c r="C26" s="133" t="s">
        <v>127</v>
      </c>
      <c r="D26" s="134" t="s">
        <v>213</v>
      </c>
      <c r="E26" s="133" t="s">
        <v>210</v>
      </c>
      <c r="F26" s="133" t="s">
        <v>208</v>
      </c>
      <c r="G26" s="135">
        <v>2</v>
      </c>
      <c r="H26" s="136" t="s">
        <v>126</v>
      </c>
      <c r="I26" s="139">
        <v>0.0024305555555555556</v>
      </c>
      <c r="J26" s="140">
        <f>J25+G25*I25</f>
        <v>0.5371527777777777</v>
      </c>
    </row>
    <row r="27" spans="2:10" ht="18" customHeight="1" hidden="1">
      <c r="B27" s="133"/>
      <c r="C27" s="133"/>
      <c r="D27" s="134"/>
      <c r="E27" s="133" t="s">
        <v>167</v>
      </c>
      <c r="F27" s="133"/>
      <c r="G27" s="153">
        <v>1</v>
      </c>
      <c r="H27" s="154"/>
      <c r="I27" s="139">
        <v>0</v>
      </c>
      <c r="J27" s="152" t="e">
        <f>#REF!+#REF!*#REF!</f>
        <v>#REF!</v>
      </c>
    </row>
    <row r="28" spans="2:10" ht="18" customHeight="1">
      <c r="B28" s="133"/>
      <c r="C28" s="133"/>
      <c r="D28" s="134"/>
      <c r="E28" s="169" t="s">
        <v>244</v>
      </c>
      <c r="F28" s="135"/>
      <c r="G28" s="153"/>
      <c r="H28" s="154"/>
      <c r="I28" s="139">
        <v>0.022222222222222223</v>
      </c>
      <c r="J28" s="152"/>
    </row>
    <row r="29" spans="2:10" ht="18" customHeight="1">
      <c r="B29" s="133">
        <v>19</v>
      </c>
      <c r="C29" s="133" t="s">
        <v>125</v>
      </c>
      <c r="D29" s="134" t="s">
        <v>217</v>
      </c>
      <c r="E29" s="133" t="s">
        <v>130</v>
      </c>
      <c r="F29" s="135" t="s">
        <v>208</v>
      </c>
      <c r="G29" s="155">
        <v>1</v>
      </c>
      <c r="H29" s="156" t="s">
        <v>126</v>
      </c>
      <c r="I29" s="157">
        <v>0.006944444444444444</v>
      </c>
      <c r="J29" s="158">
        <f>J26+G26*I26+I28</f>
        <v>0.564236111111111</v>
      </c>
    </row>
    <row r="30" spans="2:10" ht="18" customHeight="1" hidden="1">
      <c r="B30" s="133">
        <v>22</v>
      </c>
      <c r="C30" s="133" t="s">
        <v>127</v>
      </c>
      <c r="D30" s="134" t="s">
        <v>216</v>
      </c>
      <c r="E30" s="133" t="s">
        <v>130</v>
      </c>
      <c r="F30" s="135" t="s">
        <v>206</v>
      </c>
      <c r="G30" s="159"/>
      <c r="H30" s="160"/>
      <c r="I30" s="157">
        <v>0</v>
      </c>
      <c r="J30" s="161" t="s">
        <v>163</v>
      </c>
    </row>
    <row r="31" spans="2:10" ht="18" customHeight="1">
      <c r="B31" s="133">
        <v>20</v>
      </c>
      <c r="C31" s="133" t="s">
        <v>127</v>
      </c>
      <c r="D31" s="134" t="s">
        <v>218</v>
      </c>
      <c r="E31" s="133" t="s">
        <v>131</v>
      </c>
      <c r="F31" s="135" t="s">
        <v>208</v>
      </c>
      <c r="G31" s="155">
        <v>2</v>
      </c>
      <c r="H31" s="156" t="s">
        <v>10</v>
      </c>
      <c r="I31" s="157">
        <v>0.013888888888888888</v>
      </c>
      <c r="J31" s="158">
        <f>J29+G29*I29</f>
        <v>0.5711805555555555</v>
      </c>
    </row>
    <row r="32" spans="2:10" ht="17.25" customHeight="1" hidden="1">
      <c r="B32" s="133">
        <v>24</v>
      </c>
      <c r="D32" s="134" t="s">
        <v>218</v>
      </c>
      <c r="E32" s="133" t="s">
        <v>131</v>
      </c>
      <c r="F32" s="135" t="s">
        <v>240</v>
      </c>
      <c r="G32" s="162" t="s">
        <v>226</v>
      </c>
      <c r="H32" s="163" t="s">
        <v>241</v>
      </c>
      <c r="I32" s="164"/>
      <c r="J32" s="165" t="s">
        <v>163</v>
      </c>
    </row>
    <row r="33" spans="2:10" ht="18" customHeight="1">
      <c r="B33" s="133">
        <v>21</v>
      </c>
      <c r="C33" s="133" t="s">
        <v>125</v>
      </c>
      <c r="D33" s="134" t="s">
        <v>242</v>
      </c>
      <c r="E33" s="133" t="s">
        <v>219</v>
      </c>
      <c r="F33" s="133" t="s">
        <v>240</v>
      </c>
      <c r="G33" s="135">
        <v>5</v>
      </c>
      <c r="H33" s="136" t="s">
        <v>126</v>
      </c>
      <c r="I33" s="139">
        <v>0.0024305555555555556</v>
      </c>
      <c r="J33" s="140">
        <f>J31+G31*I31</f>
        <v>0.5989583333333333</v>
      </c>
    </row>
    <row r="34" spans="2:10" ht="18" customHeight="1">
      <c r="B34" s="133">
        <v>22</v>
      </c>
      <c r="C34" s="133" t="s">
        <v>127</v>
      </c>
      <c r="D34" s="134" t="s">
        <v>213</v>
      </c>
      <c r="E34" s="133" t="s">
        <v>212</v>
      </c>
      <c r="F34" s="133" t="s">
        <v>206</v>
      </c>
      <c r="G34" s="135">
        <v>7</v>
      </c>
      <c r="H34" s="136" t="s">
        <v>126</v>
      </c>
      <c r="I34" s="139">
        <v>0.0024305555555555556</v>
      </c>
      <c r="J34" s="140">
        <f>J33+G33*I33</f>
        <v>0.611111111111111</v>
      </c>
    </row>
    <row r="35" spans="2:10" ht="18" customHeight="1">
      <c r="B35" s="133"/>
      <c r="C35" s="133"/>
      <c r="D35" s="134"/>
      <c r="E35" s="169" t="s">
        <v>243</v>
      </c>
      <c r="F35" s="133"/>
      <c r="G35" s="135"/>
      <c r="H35" s="136"/>
      <c r="I35" s="139">
        <v>0.006944444444444444</v>
      </c>
      <c r="J35" s="140"/>
    </row>
    <row r="36" spans="2:10" ht="18" customHeight="1">
      <c r="B36" s="133">
        <f>B34+1</f>
        <v>23</v>
      </c>
      <c r="C36" s="133" t="s">
        <v>125</v>
      </c>
      <c r="D36" s="134" t="s">
        <v>220</v>
      </c>
      <c r="E36" s="133" t="s">
        <v>214</v>
      </c>
      <c r="F36" s="133" t="s">
        <v>208</v>
      </c>
      <c r="G36" s="135">
        <v>9</v>
      </c>
      <c r="H36" s="136" t="s">
        <v>126</v>
      </c>
      <c r="I36" s="139">
        <v>0.001736111111111111</v>
      </c>
      <c r="J36" s="140">
        <f>J34+G34*I34+I35</f>
        <v>0.6350694444444444</v>
      </c>
    </row>
    <row r="37" spans="2:10" ht="18" customHeight="1">
      <c r="B37" s="133">
        <f>B36+1</f>
        <v>24</v>
      </c>
      <c r="C37" s="133" t="s">
        <v>127</v>
      </c>
      <c r="D37" s="134" t="s">
        <v>220</v>
      </c>
      <c r="E37" s="133" t="s">
        <v>214</v>
      </c>
      <c r="F37" s="133" t="s">
        <v>208</v>
      </c>
      <c r="G37" s="135">
        <v>9</v>
      </c>
      <c r="H37" s="136" t="s">
        <v>126</v>
      </c>
      <c r="I37" s="139">
        <v>0.001736111111111111</v>
      </c>
      <c r="J37" s="140">
        <f>J36+G36*I36</f>
        <v>0.6506944444444444</v>
      </c>
    </row>
    <row r="38" spans="2:10" ht="18" customHeight="1">
      <c r="B38" s="133"/>
      <c r="C38" s="133"/>
      <c r="D38" s="134"/>
      <c r="E38" s="169" t="s">
        <v>243</v>
      </c>
      <c r="F38" s="133"/>
      <c r="G38" s="135"/>
      <c r="H38" s="136"/>
      <c r="I38" s="139">
        <v>0.006944444444444444</v>
      </c>
      <c r="J38" s="140"/>
    </row>
    <row r="39" spans="2:10" ht="18" customHeight="1">
      <c r="B39" s="133">
        <f>B37+1</f>
        <v>25</v>
      </c>
      <c r="C39" s="133" t="s">
        <v>125</v>
      </c>
      <c r="D39" s="134" t="s">
        <v>220</v>
      </c>
      <c r="E39" s="133" t="s">
        <v>221</v>
      </c>
      <c r="F39" s="133" t="s">
        <v>206</v>
      </c>
      <c r="G39" s="135">
        <v>4</v>
      </c>
      <c r="H39" s="136" t="s">
        <v>126</v>
      </c>
      <c r="I39" s="139">
        <v>0.001736111111111111</v>
      </c>
      <c r="J39" s="140">
        <f>J37+G37*I37+I38</f>
        <v>0.6732638888888888</v>
      </c>
    </row>
    <row r="40" spans="2:10" ht="18" customHeight="1">
      <c r="B40" s="133">
        <f>B39+1</f>
        <v>26</v>
      </c>
      <c r="C40" s="133" t="s">
        <v>127</v>
      </c>
      <c r="D40" s="134" t="s">
        <v>222</v>
      </c>
      <c r="E40" s="133" t="s">
        <v>221</v>
      </c>
      <c r="F40" s="133" t="s">
        <v>208</v>
      </c>
      <c r="G40" s="135">
        <v>2</v>
      </c>
      <c r="H40" s="136" t="s">
        <v>126</v>
      </c>
      <c r="I40" s="139">
        <v>0.001736111111111111</v>
      </c>
      <c r="J40" s="140">
        <f>J39+G39*I39</f>
        <v>0.6802083333333332</v>
      </c>
    </row>
    <row r="41" spans="2:10" ht="18" customHeight="1">
      <c r="B41" s="133">
        <f>B40+1</f>
        <v>27</v>
      </c>
      <c r="C41" s="133" t="s">
        <v>125</v>
      </c>
      <c r="D41" s="134" t="s">
        <v>220</v>
      </c>
      <c r="E41" s="133" t="s">
        <v>207</v>
      </c>
      <c r="F41" s="133" t="s">
        <v>206</v>
      </c>
      <c r="G41" s="135">
        <v>4</v>
      </c>
      <c r="H41" s="136" t="s">
        <v>126</v>
      </c>
      <c r="I41" s="139">
        <v>0.001736111111111111</v>
      </c>
      <c r="J41" s="140">
        <f>J40+G40*I40</f>
        <v>0.6836805555555554</v>
      </c>
    </row>
    <row r="42" spans="2:10" ht="18" customHeight="1">
      <c r="B42" s="133">
        <f>B41+1</f>
        <v>28</v>
      </c>
      <c r="C42" s="133" t="s">
        <v>127</v>
      </c>
      <c r="D42" s="134" t="s">
        <v>222</v>
      </c>
      <c r="E42" s="133" t="s">
        <v>207</v>
      </c>
      <c r="F42" s="133" t="s">
        <v>206</v>
      </c>
      <c r="G42" s="135">
        <v>5</v>
      </c>
      <c r="H42" s="136" t="s">
        <v>126</v>
      </c>
      <c r="I42" s="139">
        <v>0.001736111111111111</v>
      </c>
      <c r="J42" s="140">
        <f>J41+G41*I41</f>
        <v>0.6906249999999998</v>
      </c>
    </row>
    <row r="43" spans="2:10" ht="18" customHeight="1">
      <c r="B43" s="133"/>
      <c r="C43" s="133"/>
      <c r="D43" s="134"/>
      <c r="E43" s="169" t="s">
        <v>243</v>
      </c>
      <c r="F43" s="133"/>
      <c r="G43" s="135"/>
      <c r="H43" s="136"/>
      <c r="I43" s="139">
        <v>0.006944444444444444</v>
      </c>
      <c r="J43" s="140"/>
    </row>
    <row r="44" spans="2:10" ht="18" customHeight="1">
      <c r="B44" s="133">
        <f>B42+1</f>
        <v>29</v>
      </c>
      <c r="C44" s="133" t="s">
        <v>125</v>
      </c>
      <c r="D44" s="134" t="s">
        <v>220</v>
      </c>
      <c r="E44" s="133" t="s">
        <v>223</v>
      </c>
      <c r="F44" s="133" t="s">
        <v>206</v>
      </c>
      <c r="G44" s="135">
        <v>4</v>
      </c>
      <c r="H44" s="136" t="s">
        <v>126</v>
      </c>
      <c r="I44" s="139">
        <v>0.001736111111111111</v>
      </c>
      <c r="J44" s="140">
        <f>J42+G42*I42+I43</f>
        <v>0.7062499999999998</v>
      </c>
    </row>
    <row r="45" spans="2:10" ht="18" customHeight="1">
      <c r="B45" s="133">
        <f>B44+1</f>
        <v>30</v>
      </c>
      <c r="C45" s="133" t="s">
        <v>127</v>
      </c>
      <c r="D45" s="134" t="s">
        <v>220</v>
      </c>
      <c r="E45" s="133" t="s">
        <v>223</v>
      </c>
      <c r="F45" s="133" t="s">
        <v>208</v>
      </c>
      <c r="G45" s="135">
        <v>5</v>
      </c>
      <c r="H45" s="136" t="s">
        <v>126</v>
      </c>
      <c r="I45" s="139">
        <v>0.001736111111111111</v>
      </c>
      <c r="J45" s="140">
        <f>J44+G44*I44</f>
        <v>0.7131944444444442</v>
      </c>
    </row>
    <row r="46" spans="2:10" ht="18" customHeight="1">
      <c r="B46" s="133">
        <f>B45+1</f>
        <v>31</v>
      </c>
      <c r="C46" s="133" t="s">
        <v>125</v>
      </c>
      <c r="D46" s="134" t="s">
        <v>224</v>
      </c>
      <c r="E46" s="133" t="s">
        <v>130</v>
      </c>
      <c r="F46" s="133" t="s">
        <v>206</v>
      </c>
      <c r="G46" s="135">
        <v>1</v>
      </c>
      <c r="H46" s="136" t="s">
        <v>10</v>
      </c>
      <c r="I46" s="139">
        <v>0.004513888888888889</v>
      </c>
      <c r="J46" s="140">
        <f>J45+G45*I45</f>
        <v>0.7218749999999998</v>
      </c>
    </row>
    <row r="47" spans="2:10" ht="18" customHeight="1">
      <c r="B47" s="133">
        <f>B46+1</f>
        <v>32</v>
      </c>
      <c r="C47" s="133" t="s">
        <v>127</v>
      </c>
      <c r="D47" s="134" t="s">
        <v>211</v>
      </c>
      <c r="E47" s="133" t="s">
        <v>130</v>
      </c>
      <c r="F47" s="133" t="s">
        <v>208</v>
      </c>
      <c r="G47" s="135">
        <v>3</v>
      </c>
      <c r="H47" s="136" t="s">
        <v>10</v>
      </c>
      <c r="I47" s="139">
        <v>0.004513888888888889</v>
      </c>
      <c r="J47" s="140">
        <f>J46+G46*I46</f>
        <v>0.7263888888888888</v>
      </c>
    </row>
    <row r="48" spans="2:10" ht="18" customHeight="1">
      <c r="B48" s="141"/>
      <c r="C48" s="141"/>
      <c r="D48" s="21"/>
      <c r="E48" s="169" t="s">
        <v>132</v>
      </c>
      <c r="F48" s="141"/>
      <c r="G48" s="33"/>
      <c r="H48" s="34"/>
      <c r="I48" s="141"/>
      <c r="J48" s="140">
        <f>J47+G47*I47</f>
        <v>0.7399305555555554</v>
      </c>
    </row>
    <row r="49" ht="12.75">
      <c r="G49" s="118"/>
    </row>
    <row r="50" spans="5:7" ht="15.75">
      <c r="E50" s="148" t="s">
        <v>225</v>
      </c>
      <c r="G50" s="118"/>
    </row>
  </sheetData>
  <sheetProtection/>
  <printOptions/>
  <pageMargins left="0.3937007874015748" right="0.3937007874015748" top="0.3937007874015748"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I36"/>
  <sheetViews>
    <sheetView view="pageBreakPreview" zoomScale="75" zoomScaleNormal="75" zoomScaleSheetLayoutView="75" workbookViewId="0" topLeftCell="A2">
      <selection activeCell="CQ15" sqref="CQ15"/>
    </sheetView>
  </sheetViews>
  <sheetFormatPr defaultColWidth="9.00390625" defaultRowHeight="39" customHeight="1"/>
  <cols>
    <col min="1" max="102" width="1.4921875" style="226" customWidth="1"/>
    <col min="103" max="16384" width="9.00390625" style="226" customWidth="1"/>
  </cols>
  <sheetData>
    <row r="1" spans="18:103" ht="39" customHeight="1" thickBot="1">
      <c r="R1" s="227"/>
      <c r="S1" s="227"/>
      <c r="T1" s="227"/>
      <c r="U1" s="227"/>
      <c r="V1" s="227"/>
      <c r="W1" s="227"/>
      <c r="X1" s="227"/>
      <c r="Y1" s="227"/>
      <c r="Z1" s="227"/>
      <c r="AA1" s="227"/>
      <c r="AB1" s="227"/>
      <c r="AC1" s="227"/>
      <c r="AD1" s="227"/>
      <c r="AE1" s="227"/>
      <c r="AK1" s="305" t="s">
        <v>265</v>
      </c>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Y1" s="228"/>
      <c r="BZ1" s="228"/>
      <c r="CA1" s="228"/>
      <c r="CB1" s="228"/>
      <c r="CC1" s="228"/>
      <c r="CD1" s="228"/>
      <c r="CE1" s="228"/>
      <c r="CF1" s="228"/>
      <c r="CG1" s="228"/>
      <c r="CH1" s="228"/>
      <c r="CI1" s="228"/>
      <c r="CY1" s="173"/>
    </row>
    <row r="2" spans="2:100" ht="39" customHeight="1" thickBot="1">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4"/>
      <c r="AC2" s="294"/>
      <c r="AD2" s="294"/>
      <c r="AE2" s="294"/>
      <c r="AF2" s="294"/>
      <c r="AG2" s="294"/>
      <c r="AH2" s="294"/>
      <c r="AI2" s="294"/>
      <c r="AJ2" s="294"/>
      <c r="AK2" s="294"/>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4"/>
      <c r="BM2" s="294"/>
      <c r="BN2" s="294"/>
      <c r="BO2" s="294"/>
      <c r="BP2" s="294"/>
      <c r="BQ2" s="294"/>
      <c r="BR2" s="294"/>
      <c r="BS2" s="294"/>
      <c r="BT2" s="294"/>
      <c r="BU2" s="294"/>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5"/>
      <c r="CV2" s="229"/>
    </row>
    <row r="3" spans="1:103" ht="39" customHeight="1">
      <c r="A3" s="173"/>
      <c r="B3" s="230"/>
      <c r="C3" s="231" t="s">
        <v>289</v>
      </c>
      <c r="D3" s="232"/>
      <c r="E3" s="233"/>
      <c r="F3" s="231" t="s">
        <v>289</v>
      </c>
      <c r="G3" s="232"/>
      <c r="H3" s="232"/>
      <c r="I3" s="234" t="s">
        <v>289</v>
      </c>
      <c r="J3" s="235"/>
      <c r="K3" s="230"/>
      <c r="L3" s="231" t="s">
        <v>291</v>
      </c>
      <c r="M3" s="232"/>
      <c r="N3" s="233"/>
      <c r="O3" s="231" t="s">
        <v>291</v>
      </c>
      <c r="P3" s="232"/>
      <c r="Q3" s="232"/>
      <c r="R3" s="234" t="s">
        <v>291</v>
      </c>
      <c r="S3" s="235"/>
      <c r="T3" s="230"/>
      <c r="U3" s="231" t="s">
        <v>179</v>
      </c>
      <c r="V3" s="232"/>
      <c r="W3" s="233"/>
      <c r="X3" s="231" t="s">
        <v>179</v>
      </c>
      <c r="Y3" s="232"/>
      <c r="Z3" s="232"/>
      <c r="AA3" s="234" t="s">
        <v>179</v>
      </c>
      <c r="AB3" s="235"/>
      <c r="AC3" s="235"/>
      <c r="AD3" s="235"/>
      <c r="AE3" s="235"/>
      <c r="AF3" s="235"/>
      <c r="AG3" s="235"/>
      <c r="AH3" s="235"/>
      <c r="AI3" s="235"/>
      <c r="AJ3" s="235"/>
      <c r="AK3" s="236"/>
      <c r="AL3" s="230"/>
      <c r="AM3" s="231" t="s">
        <v>268</v>
      </c>
      <c r="AN3" s="232"/>
      <c r="AO3" s="233"/>
      <c r="AP3" s="231" t="s">
        <v>268</v>
      </c>
      <c r="AQ3" s="232"/>
      <c r="AR3" s="232"/>
      <c r="AS3" s="234" t="s">
        <v>268</v>
      </c>
      <c r="AT3" s="235"/>
      <c r="AU3" s="230"/>
      <c r="AV3" s="231" t="s">
        <v>164</v>
      </c>
      <c r="AW3" s="232"/>
      <c r="AX3" s="233"/>
      <c r="AY3" s="231" t="s">
        <v>164</v>
      </c>
      <c r="AZ3" s="232"/>
      <c r="BA3" s="232"/>
      <c r="BB3" s="234" t="s">
        <v>164</v>
      </c>
      <c r="BC3" s="235"/>
      <c r="BD3" s="230"/>
      <c r="BE3" s="231" t="s">
        <v>162</v>
      </c>
      <c r="BF3" s="232"/>
      <c r="BG3" s="233" t="s">
        <v>292</v>
      </c>
      <c r="BH3" s="231" t="s">
        <v>296</v>
      </c>
      <c r="BI3" s="232"/>
      <c r="BJ3" s="232"/>
      <c r="BK3" s="234" t="s">
        <v>162</v>
      </c>
      <c r="BL3" s="237"/>
      <c r="BM3" s="235"/>
      <c r="BN3" s="235"/>
      <c r="BO3" s="235"/>
      <c r="BP3" s="235"/>
      <c r="BQ3" s="235"/>
      <c r="BR3" s="235"/>
      <c r="BS3" s="235"/>
      <c r="BT3" s="235"/>
      <c r="BU3" s="236"/>
      <c r="BV3" s="230"/>
      <c r="BW3" s="231" t="s">
        <v>298</v>
      </c>
      <c r="BX3" s="232"/>
      <c r="BY3" s="233"/>
      <c r="BZ3" s="231" t="s">
        <v>298</v>
      </c>
      <c r="CA3" s="232"/>
      <c r="CB3" s="232"/>
      <c r="CC3" s="234" t="s">
        <v>298</v>
      </c>
      <c r="CD3" s="235"/>
      <c r="CE3" s="230"/>
      <c r="CF3" s="231" t="s">
        <v>298</v>
      </c>
      <c r="CG3" s="232"/>
      <c r="CH3" s="233"/>
      <c r="CI3" s="231" t="s">
        <v>298</v>
      </c>
      <c r="CJ3" s="232"/>
      <c r="CK3" s="232"/>
      <c r="CL3" s="234" t="s">
        <v>298</v>
      </c>
      <c r="CM3" s="238"/>
      <c r="CN3" s="230"/>
      <c r="CO3" s="231" t="s">
        <v>303</v>
      </c>
      <c r="CP3" s="232"/>
      <c r="CQ3" s="233"/>
      <c r="CR3" s="231" t="s">
        <v>303</v>
      </c>
      <c r="CS3" s="232"/>
      <c r="CT3" s="232"/>
      <c r="CU3" s="234" t="s">
        <v>303</v>
      </c>
      <c r="CV3" s="235"/>
      <c r="CW3" s="173"/>
      <c r="CX3" s="173"/>
      <c r="CY3" s="173"/>
    </row>
    <row r="4" spans="1:102" ht="39" customHeight="1">
      <c r="A4" s="173"/>
      <c r="B4" s="239" t="s">
        <v>289</v>
      </c>
      <c r="C4" s="240"/>
      <c r="D4" s="240"/>
      <c r="E4" s="241" t="s">
        <v>289</v>
      </c>
      <c r="F4" s="240"/>
      <c r="G4" s="240"/>
      <c r="H4" s="241" t="s">
        <v>289</v>
      </c>
      <c r="I4" s="242"/>
      <c r="J4" s="235"/>
      <c r="K4" s="239" t="s">
        <v>290</v>
      </c>
      <c r="L4" s="240"/>
      <c r="M4" s="240"/>
      <c r="N4" s="241" t="s">
        <v>291</v>
      </c>
      <c r="O4" s="240"/>
      <c r="P4" s="240"/>
      <c r="Q4" s="241" t="s">
        <v>291</v>
      </c>
      <c r="R4" s="242"/>
      <c r="S4" s="235"/>
      <c r="T4" s="239" t="s">
        <v>171</v>
      </c>
      <c r="U4" s="240"/>
      <c r="V4" s="240"/>
      <c r="W4" s="241" t="s">
        <v>180</v>
      </c>
      <c r="X4" s="240"/>
      <c r="Y4" s="240"/>
      <c r="Z4" s="241" t="s">
        <v>180</v>
      </c>
      <c r="AA4" s="242"/>
      <c r="AB4" s="235"/>
      <c r="AC4" s="235"/>
      <c r="AD4" s="235"/>
      <c r="AE4" s="235"/>
      <c r="AF4" s="235"/>
      <c r="AG4" s="235"/>
      <c r="AH4" s="235"/>
      <c r="AI4" s="235"/>
      <c r="AJ4" s="235"/>
      <c r="AK4" s="235"/>
      <c r="AL4" s="239" t="s">
        <v>268</v>
      </c>
      <c r="AM4" s="240"/>
      <c r="AN4" s="240"/>
      <c r="AO4" s="241" t="s">
        <v>268</v>
      </c>
      <c r="AP4" s="240"/>
      <c r="AQ4" s="240"/>
      <c r="AR4" s="241" t="s">
        <v>268</v>
      </c>
      <c r="AS4" s="242"/>
      <c r="AT4" s="235"/>
      <c r="AU4" s="239" t="s">
        <v>164</v>
      </c>
      <c r="AV4" s="240"/>
      <c r="AW4" s="240"/>
      <c r="AX4" s="241" t="s">
        <v>164</v>
      </c>
      <c r="AY4" s="240"/>
      <c r="AZ4" s="240"/>
      <c r="BA4" s="241" t="s">
        <v>164</v>
      </c>
      <c r="BB4" s="242"/>
      <c r="BC4" s="235"/>
      <c r="BD4" s="239" t="s">
        <v>162</v>
      </c>
      <c r="BE4" s="240"/>
      <c r="BF4" s="240"/>
      <c r="BG4" s="241" t="s">
        <v>162</v>
      </c>
      <c r="BH4" s="240"/>
      <c r="BI4" s="240"/>
      <c r="BJ4" s="241" t="s">
        <v>295</v>
      </c>
      <c r="BK4" s="242"/>
      <c r="BL4" s="237"/>
      <c r="BM4" s="235"/>
      <c r="BN4" s="235"/>
      <c r="BO4" s="235"/>
      <c r="BP4" s="235"/>
      <c r="BQ4" s="235"/>
      <c r="BR4" s="235"/>
      <c r="BS4" s="235"/>
      <c r="BT4" s="235"/>
      <c r="BU4" s="235"/>
      <c r="BV4" s="239" t="s">
        <v>298</v>
      </c>
      <c r="BW4" s="240"/>
      <c r="BX4" s="240"/>
      <c r="BY4" s="241" t="s">
        <v>298</v>
      </c>
      <c r="BZ4" s="240"/>
      <c r="CA4" s="240"/>
      <c r="CB4" s="241" t="s">
        <v>298</v>
      </c>
      <c r="CC4" s="242"/>
      <c r="CD4" s="235"/>
      <c r="CE4" s="239" t="s">
        <v>298</v>
      </c>
      <c r="CF4" s="240"/>
      <c r="CG4" s="240"/>
      <c r="CH4" s="241" t="s">
        <v>298</v>
      </c>
      <c r="CI4" s="240"/>
      <c r="CJ4" s="240"/>
      <c r="CK4" s="241" t="s">
        <v>298</v>
      </c>
      <c r="CL4" s="242"/>
      <c r="CM4" s="238"/>
      <c r="CN4" s="239" t="s">
        <v>178</v>
      </c>
      <c r="CO4" s="240"/>
      <c r="CP4" s="240"/>
      <c r="CQ4" s="241" t="s">
        <v>303</v>
      </c>
      <c r="CR4" s="240"/>
      <c r="CS4" s="240"/>
      <c r="CT4" s="241" t="s">
        <v>303</v>
      </c>
      <c r="CU4" s="242"/>
      <c r="CV4" s="235"/>
      <c r="CW4" s="173"/>
      <c r="CX4" s="173"/>
    </row>
    <row r="5" spans="1:111" ht="39" customHeight="1">
      <c r="A5" s="173"/>
      <c r="B5" s="243"/>
      <c r="C5" s="241" t="s">
        <v>289</v>
      </c>
      <c r="D5" s="240"/>
      <c r="E5" s="244"/>
      <c r="F5" s="241" t="s">
        <v>289</v>
      </c>
      <c r="G5" s="240"/>
      <c r="H5" s="240"/>
      <c r="I5" s="245" t="s">
        <v>289</v>
      </c>
      <c r="J5" s="235"/>
      <c r="K5" s="243"/>
      <c r="L5" s="241" t="s">
        <v>291</v>
      </c>
      <c r="M5" s="240"/>
      <c r="N5" s="244"/>
      <c r="O5" s="241" t="s">
        <v>291</v>
      </c>
      <c r="P5" s="240"/>
      <c r="Q5" s="240"/>
      <c r="R5" s="245" t="s">
        <v>291</v>
      </c>
      <c r="S5" s="235"/>
      <c r="T5" s="243"/>
      <c r="U5" s="241" t="s">
        <v>171</v>
      </c>
      <c r="V5" s="240"/>
      <c r="W5" s="244"/>
      <c r="X5" s="241" t="s">
        <v>171</v>
      </c>
      <c r="Y5" s="240"/>
      <c r="Z5" s="240"/>
      <c r="AA5" s="245" t="s">
        <v>171</v>
      </c>
      <c r="AB5" s="235"/>
      <c r="AC5" s="235"/>
      <c r="AD5" s="235"/>
      <c r="AE5" s="235"/>
      <c r="AF5" s="235"/>
      <c r="AG5" s="235"/>
      <c r="AH5" s="235"/>
      <c r="AI5" s="235"/>
      <c r="AJ5" s="235"/>
      <c r="AK5" s="235"/>
      <c r="AL5" s="243"/>
      <c r="AM5" s="241" t="s">
        <v>268</v>
      </c>
      <c r="AN5" s="240"/>
      <c r="AO5" s="244"/>
      <c r="AP5" s="241" t="s">
        <v>268</v>
      </c>
      <c r="AQ5" s="240"/>
      <c r="AR5" s="240"/>
      <c r="AS5" s="245" t="s">
        <v>268</v>
      </c>
      <c r="AT5" s="235"/>
      <c r="AU5" s="243"/>
      <c r="AV5" s="241" t="s">
        <v>164</v>
      </c>
      <c r="AW5" s="240"/>
      <c r="AX5" s="244"/>
      <c r="AY5" s="241" t="s">
        <v>164</v>
      </c>
      <c r="AZ5" s="240"/>
      <c r="BA5" s="240"/>
      <c r="BB5" s="245" t="s">
        <v>164</v>
      </c>
      <c r="BC5" s="235"/>
      <c r="BD5" s="243"/>
      <c r="BE5" s="241" t="s">
        <v>267</v>
      </c>
      <c r="BF5" s="240"/>
      <c r="BG5" s="244"/>
      <c r="BH5" s="241" t="s">
        <v>293</v>
      </c>
      <c r="BI5" s="240"/>
      <c r="BJ5" s="240"/>
      <c r="BK5" s="245" t="s">
        <v>294</v>
      </c>
      <c r="BL5" s="235"/>
      <c r="BM5" s="235"/>
      <c r="BN5" s="235"/>
      <c r="BO5" s="235"/>
      <c r="BP5" s="235"/>
      <c r="BQ5" s="235"/>
      <c r="BR5" s="235"/>
      <c r="BS5" s="235"/>
      <c r="BT5" s="235"/>
      <c r="BU5" s="235"/>
      <c r="BV5" s="243"/>
      <c r="BW5" s="241" t="s">
        <v>19</v>
      </c>
      <c r="BX5" s="240"/>
      <c r="BY5" s="244"/>
      <c r="BZ5" s="241" t="s">
        <v>19</v>
      </c>
      <c r="CA5" s="240"/>
      <c r="CB5" s="240"/>
      <c r="CC5" s="245" t="s">
        <v>19</v>
      </c>
      <c r="CD5" s="235"/>
      <c r="CE5" s="243"/>
      <c r="CF5" s="241" t="s">
        <v>298</v>
      </c>
      <c r="CG5" s="240"/>
      <c r="CH5" s="244"/>
      <c r="CI5" s="241" t="s">
        <v>298</v>
      </c>
      <c r="CJ5" s="240"/>
      <c r="CK5" s="240"/>
      <c r="CL5" s="245" t="s">
        <v>298</v>
      </c>
      <c r="CM5" s="238"/>
      <c r="CN5" s="243"/>
      <c r="CO5" s="241" t="s">
        <v>178</v>
      </c>
      <c r="CP5" s="240"/>
      <c r="CQ5" s="244"/>
      <c r="CR5" s="241" t="s">
        <v>178</v>
      </c>
      <c r="CS5" s="240"/>
      <c r="CT5" s="240"/>
      <c r="CU5" s="245" t="s">
        <v>178</v>
      </c>
      <c r="CV5" s="235"/>
      <c r="CW5" s="173"/>
      <c r="CX5" s="173"/>
      <c r="DG5" s="173"/>
    </row>
    <row r="6" spans="1:108" ht="39" customHeight="1" thickBot="1">
      <c r="A6" s="173"/>
      <c r="B6" s="239" t="s">
        <v>289</v>
      </c>
      <c r="C6" s="240"/>
      <c r="D6" s="240"/>
      <c r="E6" s="241" t="s">
        <v>289</v>
      </c>
      <c r="F6" s="240"/>
      <c r="G6" s="240"/>
      <c r="H6" s="241" t="s">
        <v>289</v>
      </c>
      <c r="I6" s="242"/>
      <c r="J6" s="235"/>
      <c r="K6" s="239" t="s">
        <v>290</v>
      </c>
      <c r="L6" s="240"/>
      <c r="M6" s="240"/>
      <c r="N6" s="241" t="s">
        <v>291</v>
      </c>
      <c r="O6" s="240"/>
      <c r="P6" s="240"/>
      <c r="Q6" s="241" t="s">
        <v>291</v>
      </c>
      <c r="R6" s="242"/>
      <c r="S6" s="235"/>
      <c r="T6" s="239" t="s">
        <v>171</v>
      </c>
      <c r="U6" s="240"/>
      <c r="V6" s="240"/>
      <c r="W6" s="241" t="s">
        <v>171</v>
      </c>
      <c r="X6" s="240"/>
      <c r="Y6" s="240"/>
      <c r="Z6" s="241" t="s">
        <v>171</v>
      </c>
      <c r="AA6" s="242"/>
      <c r="AB6" s="235"/>
      <c r="AC6" s="235"/>
      <c r="AD6" s="235"/>
      <c r="AE6" s="235"/>
      <c r="AF6" s="235"/>
      <c r="AG6" s="235"/>
      <c r="AH6" s="235"/>
      <c r="AI6" s="235"/>
      <c r="AJ6" s="235"/>
      <c r="AK6" s="235"/>
      <c r="AL6" s="239" t="s">
        <v>268</v>
      </c>
      <c r="AM6" s="240"/>
      <c r="AN6" s="240"/>
      <c r="AO6" s="241" t="s">
        <v>268</v>
      </c>
      <c r="AP6" s="240"/>
      <c r="AQ6" s="240"/>
      <c r="AR6" s="241" t="s">
        <v>268</v>
      </c>
      <c r="AS6" s="242"/>
      <c r="AT6" s="235"/>
      <c r="AU6" s="239" t="s">
        <v>164</v>
      </c>
      <c r="AV6" s="240"/>
      <c r="AW6" s="240"/>
      <c r="AX6" s="241" t="s">
        <v>164</v>
      </c>
      <c r="AY6" s="240"/>
      <c r="AZ6" s="240"/>
      <c r="BA6" s="241" t="s">
        <v>164</v>
      </c>
      <c r="BB6" s="242"/>
      <c r="BC6" s="235"/>
      <c r="BD6" s="248" t="s">
        <v>267</v>
      </c>
      <c r="BE6" s="249"/>
      <c r="BF6" s="249"/>
      <c r="BG6" s="250" t="s">
        <v>267</v>
      </c>
      <c r="BH6" s="249"/>
      <c r="BI6" s="249"/>
      <c r="BJ6" s="250" t="s">
        <v>267</v>
      </c>
      <c r="BK6" s="251"/>
      <c r="BL6" s="235"/>
      <c r="BM6" s="235"/>
      <c r="BN6" s="235"/>
      <c r="BO6" s="235"/>
      <c r="BP6" s="235"/>
      <c r="BQ6" s="235"/>
      <c r="BR6" s="235"/>
      <c r="BS6" s="235"/>
      <c r="BT6" s="235"/>
      <c r="BU6" s="246"/>
      <c r="BV6" s="239" t="s">
        <v>165</v>
      </c>
      <c r="BW6" s="240"/>
      <c r="BX6" s="240"/>
      <c r="BY6" s="241" t="s">
        <v>19</v>
      </c>
      <c r="BZ6" s="240"/>
      <c r="CA6" s="240"/>
      <c r="CB6" s="241" t="s">
        <v>297</v>
      </c>
      <c r="CC6" s="242"/>
      <c r="CD6" s="235"/>
      <c r="CE6" s="239" t="s">
        <v>298</v>
      </c>
      <c r="CF6" s="240"/>
      <c r="CG6" s="240"/>
      <c r="CH6" s="241" t="s">
        <v>298</v>
      </c>
      <c r="CI6" s="240"/>
      <c r="CJ6" s="240"/>
      <c r="CK6" s="241" t="s">
        <v>298</v>
      </c>
      <c r="CL6" s="242"/>
      <c r="CM6" s="238" t="s">
        <v>299</v>
      </c>
      <c r="CN6" s="239" t="s">
        <v>178</v>
      </c>
      <c r="CO6" s="240"/>
      <c r="CP6" s="240"/>
      <c r="CQ6" s="241" t="s">
        <v>178</v>
      </c>
      <c r="CR6" s="240"/>
      <c r="CS6" s="240"/>
      <c r="CT6" s="241" t="s">
        <v>178</v>
      </c>
      <c r="CU6" s="242"/>
      <c r="CV6" s="235"/>
      <c r="CW6" s="173"/>
      <c r="CX6" s="173"/>
      <c r="DD6" s="173"/>
    </row>
    <row r="7" spans="1:102" ht="39" customHeight="1">
      <c r="A7" s="173"/>
      <c r="B7" s="243"/>
      <c r="C7" s="241" t="s">
        <v>289</v>
      </c>
      <c r="D7" s="240"/>
      <c r="E7" s="244"/>
      <c r="F7" s="241" t="s">
        <v>289</v>
      </c>
      <c r="G7" s="240"/>
      <c r="H7" s="240"/>
      <c r="I7" s="245" t="s">
        <v>289</v>
      </c>
      <c r="J7" s="235"/>
      <c r="K7" s="243"/>
      <c r="L7" s="241" t="s">
        <v>291</v>
      </c>
      <c r="M7" s="240"/>
      <c r="N7" s="244"/>
      <c r="O7" s="241" t="s">
        <v>291</v>
      </c>
      <c r="P7" s="240"/>
      <c r="Q7" s="240"/>
      <c r="R7" s="245" t="s">
        <v>291</v>
      </c>
      <c r="S7" s="235"/>
      <c r="T7" s="243"/>
      <c r="U7" s="241" t="s">
        <v>171</v>
      </c>
      <c r="V7" s="240"/>
      <c r="W7" s="244"/>
      <c r="X7" s="241" t="s">
        <v>171</v>
      </c>
      <c r="Y7" s="240"/>
      <c r="Z7" s="240"/>
      <c r="AA7" s="245" t="s">
        <v>171</v>
      </c>
      <c r="AB7" s="235"/>
      <c r="AC7" s="235"/>
      <c r="AD7" s="235"/>
      <c r="AE7" s="235"/>
      <c r="AF7" s="235"/>
      <c r="AG7" s="235"/>
      <c r="AH7" s="235"/>
      <c r="AI7" s="235"/>
      <c r="AJ7" s="235"/>
      <c r="AK7" s="235"/>
      <c r="AL7" s="243"/>
      <c r="AM7" s="241" t="s">
        <v>268</v>
      </c>
      <c r="AN7" s="240"/>
      <c r="AO7" s="244"/>
      <c r="AP7" s="241" t="s">
        <v>268</v>
      </c>
      <c r="AQ7" s="240"/>
      <c r="AR7" s="240"/>
      <c r="AS7" s="245" t="s">
        <v>268</v>
      </c>
      <c r="AT7" s="247"/>
      <c r="AU7" s="243"/>
      <c r="AV7" s="241" t="s">
        <v>268</v>
      </c>
      <c r="AW7" s="240"/>
      <c r="AX7" s="244"/>
      <c r="AY7" s="241" t="s">
        <v>268</v>
      </c>
      <c r="AZ7" s="240"/>
      <c r="BA7" s="240"/>
      <c r="BB7" s="245" t="s">
        <v>164</v>
      </c>
      <c r="BC7" s="247"/>
      <c r="BD7" s="243"/>
      <c r="BE7" s="241" t="s">
        <v>267</v>
      </c>
      <c r="BF7" s="240"/>
      <c r="BG7" s="244"/>
      <c r="BH7" s="241" t="s">
        <v>267</v>
      </c>
      <c r="BI7" s="240"/>
      <c r="BJ7" s="240"/>
      <c r="BK7" s="245" t="s">
        <v>267</v>
      </c>
      <c r="BL7" s="235"/>
      <c r="BM7" s="235"/>
      <c r="BN7" s="235"/>
      <c r="BO7" s="235"/>
      <c r="BP7" s="235"/>
      <c r="BQ7" s="235"/>
      <c r="BR7" s="235"/>
      <c r="BS7" s="235"/>
      <c r="BT7" s="235"/>
      <c r="BU7" s="235"/>
      <c r="BV7" s="243"/>
      <c r="BW7" s="241" t="s">
        <v>165</v>
      </c>
      <c r="BX7" s="240"/>
      <c r="BY7" s="244"/>
      <c r="BZ7" s="241" t="s">
        <v>165</v>
      </c>
      <c r="CA7" s="240"/>
      <c r="CB7" s="240"/>
      <c r="CC7" s="245" t="s">
        <v>165</v>
      </c>
      <c r="CD7" s="235"/>
      <c r="CE7" s="243"/>
      <c r="CF7" s="241" t="s">
        <v>298</v>
      </c>
      <c r="CG7" s="240"/>
      <c r="CH7" s="244"/>
      <c r="CI7" s="241" t="s">
        <v>298</v>
      </c>
      <c r="CJ7" s="240"/>
      <c r="CK7" s="240"/>
      <c r="CL7" s="245" t="s">
        <v>177</v>
      </c>
      <c r="CM7" s="238"/>
      <c r="CN7" s="243"/>
      <c r="CO7" s="241" t="s">
        <v>178</v>
      </c>
      <c r="CP7" s="240"/>
      <c r="CQ7" s="244"/>
      <c r="CR7" s="241" t="s">
        <v>178</v>
      </c>
      <c r="CS7" s="240"/>
      <c r="CT7" s="240"/>
      <c r="CU7" s="245" t="s">
        <v>178</v>
      </c>
      <c r="CV7" s="235"/>
      <c r="CW7" s="173"/>
      <c r="CX7" s="173"/>
    </row>
    <row r="8" spans="1:113" ht="39" customHeight="1" thickBot="1">
      <c r="A8" s="173"/>
      <c r="B8" s="248" t="s">
        <v>289</v>
      </c>
      <c r="C8" s="249"/>
      <c r="D8" s="249"/>
      <c r="E8" s="250" t="s">
        <v>289</v>
      </c>
      <c r="F8" s="249"/>
      <c r="G8" s="249"/>
      <c r="H8" s="250" t="s">
        <v>289</v>
      </c>
      <c r="I8" s="251"/>
      <c r="J8" s="235"/>
      <c r="K8" s="248" t="s">
        <v>290</v>
      </c>
      <c r="L8" s="249"/>
      <c r="M8" s="249"/>
      <c r="N8" s="250" t="s">
        <v>291</v>
      </c>
      <c r="O8" s="249"/>
      <c r="P8" s="249"/>
      <c r="Q8" s="250" t="s">
        <v>291</v>
      </c>
      <c r="R8" s="251"/>
      <c r="S8" s="235"/>
      <c r="T8" s="248" t="s">
        <v>171</v>
      </c>
      <c r="U8" s="249"/>
      <c r="V8" s="249"/>
      <c r="W8" s="250" t="s">
        <v>171</v>
      </c>
      <c r="X8" s="249"/>
      <c r="Y8" s="249"/>
      <c r="Z8" s="250" t="s">
        <v>171</v>
      </c>
      <c r="AA8" s="251"/>
      <c r="AB8" s="235"/>
      <c r="AC8" s="235"/>
      <c r="AD8" s="235"/>
      <c r="AE8" s="235"/>
      <c r="AF8" s="235"/>
      <c r="AG8" s="235"/>
      <c r="AH8" s="235"/>
      <c r="AI8" s="235"/>
      <c r="AJ8" s="235"/>
      <c r="AK8" s="235"/>
      <c r="AL8" s="248" t="s">
        <v>268</v>
      </c>
      <c r="AM8" s="249"/>
      <c r="AN8" s="249"/>
      <c r="AO8" s="250" t="s">
        <v>268</v>
      </c>
      <c r="AP8" s="249"/>
      <c r="AQ8" s="249"/>
      <c r="AR8" s="250" t="s">
        <v>268</v>
      </c>
      <c r="AS8" s="251"/>
      <c r="AT8" s="247"/>
      <c r="AU8" s="248" t="s">
        <v>268</v>
      </c>
      <c r="AV8" s="249"/>
      <c r="AW8" s="249"/>
      <c r="AX8" s="250" t="s">
        <v>268</v>
      </c>
      <c r="AY8" s="249"/>
      <c r="AZ8" s="249"/>
      <c r="BA8" s="250" t="s">
        <v>268</v>
      </c>
      <c r="BB8" s="251"/>
      <c r="BC8" s="252"/>
      <c r="BD8" s="248" t="s">
        <v>267</v>
      </c>
      <c r="BE8" s="249"/>
      <c r="BF8" s="249"/>
      <c r="BG8" s="250" t="s">
        <v>267</v>
      </c>
      <c r="BH8" s="249"/>
      <c r="BI8" s="249"/>
      <c r="BJ8" s="250" t="s">
        <v>267</v>
      </c>
      <c r="BK8" s="251"/>
      <c r="BL8" s="235"/>
      <c r="BM8" s="235"/>
      <c r="BN8" s="235"/>
      <c r="BO8" s="235"/>
      <c r="BP8" s="235"/>
      <c r="BQ8" s="235"/>
      <c r="BR8" s="235"/>
      <c r="BS8" s="235"/>
      <c r="BT8" s="235"/>
      <c r="BU8" s="235"/>
      <c r="BV8" s="248" t="s">
        <v>165</v>
      </c>
      <c r="BW8" s="249"/>
      <c r="BX8" s="249"/>
      <c r="BY8" s="250" t="s">
        <v>165</v>
      </c>
      <c r="BZ8" s="249"/>
      <c r="CA8" s="249"/>
      <c r="CB8" s="250" t="s">
        <v>165</v>
      </c>
      <c r="CC8" s="251"/>
      <c r="CD8" s="235"/>
      <c r="CE8" s="248" t="s">
        <v>282</v>
      </c>
      <c r="CF8" s="249"/>
      <c r="CG8" s="249"/>
      <c r="CH8" s="250" t="s">
        <v>177</v>
      </c>
      <c r="CI8" s="249"/>
      <c r="CJ8" s="249"/>
      <c r="CK8" s="250" t="s">
        <v>177</v>
      </c>
      <c r="CL8" s="251"/>
      <c r="CM8" s="238"/>
      <c r="CN8" s="248" t="s">
        <v>178</v>
      </c>
      <c r="CO8" s="249"/>
      <c r="CP8" s="249"/>
      <c r="CQ8" s="250" t="s">
        <v>178</v>
      </c>
      <c r="CR8" s="249"/>
      <c r="CS8" s="249"/>
      <c r="CT8" s="250" t="s">
        <v>178</v>
      </c>
      <c r="CU8" s="251"/>
      <c r="CV8" s="235"/>
      <c r="CW8" s="173"/>
      <c r="CX8" s="173"/>
      <c r="DB8" s="226" t="s">
        <v>271</v>
      </c>
      <c r="DI8" s="173"/>
    </row>
    <row r="9" spans="1:102" ht="39" customHeight="1">
      <c r="A9" s="173"/>
      <c r="B9" s="296" t="s">
        <v>272</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8"/>
      <c r="CV9" s="253"/>
      <c r="CW9" s="173"/>
      <c r="CX9" s="173"/>
    </row>
    <row r="10" spans="1:100" ht="30" customHeight="1" thickBot="1">
      <c r="A10" s="173"/>
      <c r="B10" s="254"/>
      <c r="C10" s="254"/>
      <c r="D10" s="254"/>
      <c r="E10" s="253"/>
      <c r="F10" s="253"/>
      <c r="G10" s="253"/>
      <c r="H10" s="253"/>
      <c r="I10" s="253"/>
      <c r="J10" s="253"/>
      <c r="K10" s="255"/>
      <c r="L10" s="253"/>
      <c r="M10" s="253"/>
      <c r="N10" s="253"/>
      <c r="O10" s="253"/>
      <c r="P10" s="253"/>
      <c r="Q10" s="253"/>
      <c r="R10" s="253"/>
      <c r="S10" s="253"/>
      <c r="T10" s="256"/>
      <c r="U10" s="256"/>
      <c r="V10" s="256"/>
      <c r="W10" s="256"/>
      <c r="X10" s="256"/>
      <c r="Y10" s="256"/>
      <c r="Z10" s="256"/>
      <c r="AA10" s="256"/>
      <c r="AB10" s="256"/>
      <c r="AC10" s="256"/>
      <c r="AD10" s="256"/>
      <c r="AE10" s="256"/>
      <c r="AF10" s="256"/>
      <c r="AG10" s="256"/>
      <c r="AH10" s="256"/>
      <c r="AI10" s="256"/>
      <c r="AJ10" s="256"/>
      <c r="AK10" s="253"/>
      <c r="AL10" s="173"/>
      <c r="AM10" s="253"/>
      <c r="AN10" s="253"/>
      <c r="AO10" s="253"/>
      <c r="AP10" s="257"/>
      <c r="AQ10" s="257"/>
      <c r="AR10" s="257"/>
      <c r="AS10" s="257"/>
      <c r="AT10" s="257"/>
      <c r="AU10" s="257"/>
      <c r="AV10" s="257"/>
      <c r="AW10" s="257"/>
      <c r="AX10" s="257"/>
      <c r="AY10" s="257"/>
      <c r="AZ10" s="257"/>
      <c r="BA10" s="258"/>
      <c r="BB10" s="257"/>
      <c r="BC10" s="257"/>
      <c r="BD10" s="257"/>
      <c r="BE10" s="257"/>
      <c r="BF10" s="257"/>
      <c r="BG10" s="173"/>
      <c r="BH10" s="257"/>
      <c r="BI10" s="257"/>
      <c r="BJ10" s="257"/>
      <c r="BK10" s="257"/>
      <c r="BL10" s="257"/>
      <c r="BM10" s="259"/>
      <c r="BN10" s="259"/>
      <c r="BO10" s="259"/>
      <c r="BP10" s="259"/>
      <c r="BQ10" s="259"/>
      <c r="BR10" s="259"/>
      <c r="BS10" s="259"/>
      <c r="BT10" s="259"/>
      <c r="BU10" s="259"/>
      <c r="BV10" s="259"/>
      <c r="BW10" s="259"/>
      <c r="BX10" s="259"/>
      <c r="BY10" s="259"/>
      <c r="BZ10" s="259"/>
      <c r="CA10" s="259"/>
      <c r="CB10" s="259"/>
      <c r="CC10" s="259"/>
      <c r="CD10" s="253"/>
      <c r="CE10" s="253"/>
      <c r="CF10" s="253"/>
      <c r="CG10" s="253"/>
      <c r="CH10" s="253"/>
      <c r="CI10" s="253"/>
      <c r="CJ10" s="253"/>
      <c r="CK10" s="253"/>
      <c r="CL10" s="253"/>
      <c r="CM10" s="253"/>
      <c r="CN10" s="253"/>
      <c r="CO10" s="253"/>
      <c r="CP10" s="253"/>
      <c r="CQ10" s="253"/>
      <c r="CR10" s="253"/>
      <c r="CS10" s="253"/>
      <c r="CT10" s="253"/>
      <c r="CU10" s="260"/>
      <c r="CV10" s="253"/>
    </row>
    <row r="11" spans="2:102" ht="39" customHeight="1">
      <c r="B11" s="230"/>
      <c r="C11" s="231" t="s">
        <v>166</v>
      </c>
      <c r="D11" s="232"/>
      <c r="E11" s="233" t="s">
        <v>273</v>
      </c>
      <c r="F11" s="231" t="s">
        <v>166</v>
      </c>
      <c r="G11" s="232"/>
      <c r="H11" s="232"/>
      <c r="I11" s="234" t="s">
        <v>166</v>
      </c>
      <c r="J11" s="129"/>
      <c r="K11" s="230"/>
      <c r="L11" s="231" t="s">
        <v>166</v>
      </c>
      <c r="M11" s="232"/>
      <c r="N11" s="233" t="s">
        <v>146</v>
      </c>
      <c r="O11" s="231" t="s">
        <v>166</v>
      </c>
      <c r="P11" s="232"/>
      <c r="Q11" s="232"/>
      <c r="R11" s="234" t="s">
        <v>166</v>
      </c>
      <c r="S11" s="235"/>
      <c r="T11" s="230"/>
      <c r="U11" s="231" t="s">
        <v>181</v>
      </c>
      <c r="V11" s="232"/>
      <c r="W11" s="233" t="s">
        <v>273</v>
      </c>
      <c r="X11" s="231" t="s">
        <v>181</v>
      </c>
      <c r="Y11" s="232"/>
      <c r="Z11" s="232"/>
      <c r="AA11" s="234" t="s">
        <v>284</v>
      </c>
      <c r="AB11" s="235"/>
      <c r="AC11" s="230"/>
      <c r="AD11" s="261" t="s">
        <v>146</v>
      </c>
      <c r="AE11" s="262"/>
      <c r="AF11" s="262"/>
      <c r="AG11" s="262"/>
      <c r="AH11" s="262"/>
      <c r="AI11" s="262"/>
      <c r="AJ11" s="263"/>
      <c r="AK11" s="235"/>
      <c r="AL11" s="230"/>
      <c r="AM11" s="231" t="s">
        <v>269</v>
      </c>
      <c r="AN11" s="232"/>
      <c r="AO11" s="232"/>
      <c r="AP11" s="231" t="s">
        <v>269</v>
      </c>
      <c r="AQ11" s="232"/>
      <c r="AR11" s="232"/>
      <c r="AS11" s="234" t="s">
        <v>269</v>
      </c>
      <c r="AT11" s="235"/>
      <c r="AU11" s="230"/>
      <c r="AV11" s="231" t="s">
        <v>269</v>
      </c>
      <c r="AW11" s="232"/>
      <c r="AX11" s="232"/>
      <c r="AY11" s="231" t="s">
        <v>269</v>
      </c>
      <c r="AZ11" s="232"/>
      <c r="BA11" s="232"/>
      <c r="BB11" s="234" t="s">
        <v>270</v>
      </c>
      <c r="BC11" s="235"/>
      <c r="BD11" s="230"/>
      <c r="BE11" s="231" t="s">
        <v>270</v>
      </c>
      <c r="BF11" s="232"/>
      <c r="BG11" s="232"/>
      <c r="BH11" s="231" t="s">
        <v>270</v>
      </c>
      <c r="BI11" s="232"/>
      <c r="BJ11" s="232"/>
      <c r="BK11" s="234" t="s">
        <v>285</v>
      </c>
      <c r="BL11" s="235"/>
      <c r="BM11" s="230"/>
      <c r="BN11" s="231" t="s">
        <v>300</v>
      </c>
      <c r="BO11" s="232"/>
      <c r="BP11" s="232"/>
      <c r="BQ11" s="231" t="s">
        <v>300</v>
      </c>
      <c r="BR11" s="232"/>
      <c r="BS11" s="232"/>
      <c r="BT11" s="234" t="s">
        <v>300</v>
      </c>
      <c r="BU11" s="235"/>
      <c r="BV11" s="230"/>
      <c r="BW11" s="231" t="s">
        <v>300</v>
      </c>
      <c r="BX11" s="232"/>
      <c r="BY11" s="232"/>
      <c r="BZ11" s="231" t="s">
        <v>281</v>
      </c>
      <c r="CA11" s="232"/>
      <c r="CB11" s="232"/>
      <c r="CC11" s="234" t="s">
        <v>275</v>
      </c>
      <c r="CD11" s="235"/>
      <c r="CE11" s="230"/>
      <c r="CF11" s="231" t="s">
        <v>275</v>
      </c>
      <c r="CG11" s="232"/>
      <c r="CH11" s="232" t="s">
        <v>276</v>
      </c>
      <c r="CI11" s="231" t="s">
        <v>275</v>
      </c>
      <c r="CJ11" s="232"/>
      <c r="CK11" s="232"/>
      <c r="CL11" s="234" t="s">
        <v>275</v>
      </c>
      <c r="CM11" s="235"/>
      <c r="CN11" s="230"/>
      <c r="CO11" s="231" t="s">
        <v>302</v>
      </c>
      <c r="CP11" s="232"/>
      <c r="CQ11" s="232"/>
      <c r="CR11" s="231" t="s">
        <v>266</v>
      </c>
      <c r="CS11" s="232" t="s">
        <v>144</v>
      </c>
      <c r="CT11" s="232"/>
      <c r="CU11" s="234" t="s">
        <v>266</v>
      </c>
      <c r="CV11" s="235"/>
      <c r="CW11" s="173"/>
      <c r="CX11" s="173"/>
    </row>
    <row r="12" spans="1:102" ht="39" customHeight="1">
      <c r="A12" s="173"/>
      <c r="B12" s="264" t="s">
        <v>273</v>
      </c>
      <c r="C12" s="265" t="s">
        <v>276</v>
      </c>
      <c r="D12" s="265"/>
      <c r="E12" s="265"/>
      <c r="F12" s="265"/>
      <c r="G12" s="265"/>
      <c r="H12" s="265"/>
      <c r="I12" s="266"/>
      <c r="J12" s="129"/>
      <c r="K12" s="264" t="s">
        <v>146</v>
      </c>
      <c r="L12" s="265" t="s">
        <v>144</v>
      </c>
      <c r="M12" s="265"/>
      <c r="N12" s="265"/>
      <c r="O12" s="265"/>
      <c r="P12" s="265"/>
      <c r="Q12" s="265"/>
      <c r="R12" s="266"/>
      <c r="S12" s="129"/>
      <c r="T12" s="264" t="s">
        <v>277</v>
      </c>
      <c r="U12" s="265" t="s">
        <v>276</v>
      </c>
      <c r="V12" s="265"/>
      <c r="W12" s="265"/>
      <c r="X12" s="265"/>
      <c r="Y12" s="265"/>
      <c r="Z12" s="265"/>
      <c r="AA12" s="266"/>
      <c r="AB12" s="129"/>
      <c r="AC12" s="299" t="s">
        <v>278</v>
      </c>
      <c r="AD12" s="300"/>
      <c r="AE12" s="300"/>
      <c r="AF12" s="300"/>
      <c r="AG12" s="300"/>
      <c r="AH12" s="300"/>
      <c r="AI12" s="300"/>
      <c r="AJ12" s="301"/>
      <c r="AK12" s="129"/>
      <c r="AL12" s="264" t="s">
        <v>277</v>
      </c>
      <c r="AM12" s="265" t="s">
        <v>276</v>
      </c>
      <c r="AN12" s="265"/>
      <c r="AO12" s="265"/>
      <c r="AP12" s="265"/>
      <c r="AQ12" s="265"/>
      <c r="AR12" s="265"/>
      <c r="AS12" s="266"/>
      <c r="AT12" s="129"/>
      <c r="AU12" s="264" t="s">
        <v>146</v>
      </c>
      <c r="AV12" s="265" t="s">
        <v>144</v>
      </c>
      <c r="AW12" s="265"/>
      <c r="AX12" s="265"/>
      <c r="AY12" s="265"/>
      <c r="AZ12" s="265"/>
      <c r="BA12" s="265"/>
      <c r="BB12" s="266"/>
      <c r="BC12" s="129"/>
      <c r="BD12" s="264" t="s">
        <v>273</v>
      </c>
      <c r="BE12" s="265" t="s">
        <v>276</v>
      </c>
      <c r="BF12" s="265"/>
      <c r="BG12" s="265"/>
      <c r="BH12" s="265"/>
      <c r="BI12" s="265"/>
      <c r="BJ12" s="265"/>
      <c r="BK12" s="266"/>
      <c r="BL12" s="235"/>
      <c r="BM12" s="264" t="s">
        <v>274</v>
      </c>
      <c r="BN12" s="265" t="s">
        <v>279</v>
      </c>
      <c r="BO12" s="265"/>
      <c r="BP12" s="265"/>
      <c r="BQ12" s="265"/>
      <c r="BR12" s="265"/>
      <c r="BS12" s="265"/>
      <c r="BT12" s="266"/>
      <c r="BU12" s="235"/>
      <c r="BV12" s="264" t="s">
        <v>146</v>
      </c>
      <c r="BW12" s="265" t="s">
        <v>144</v>
      </c>
      <c r="BX12" s="265"/>
      <c r="BY12" s="265"/>
      <c r="BZ12" s="265"/>
      <c r="CA12" s="265"/>
      <c r="CB12" s="265"/>
      <c r="CC12" s="266"/>
      <c r="CD12" s="235"/>
      <c r="CE12" s="264"/>
      <c r="CF12" s="265"/>
      <c r="CG12" s="265"/>
      <c r="CH12" s="265"/>
      <c r="CI12" s="265"/>
      <c r="CJ12" s="265"/>
      <c r="CK12" s="265"/>
      <c r="CL12" s="266"/>
      <c r="CM12" s="235"/>
      <c r="CN12" s="264"/>
      <c r="CO12" s="265"/>
      <c r="CP12" s="265"/>
      <c r="CQ12" s="265"/>
      <c r="CR12" s="265"/>
      <c r="CS12" s="265"/>
      <c r="CT12" s="265"/>
      <c r="CU12" s="266"/>
      <c r="CV12" s="235"/>
      <c r="CW12" s="173"/>
      <c r="CX12" s="173"/>
    </row>
    <row r="13" spans="1:102" ht="39" customHeight="1" thickBot="1">
      <c r="A13" s="173"/>
      <c r="B13" s="267"/>
      <c r="C13" s="250" t="s">
        <v>166</v>
      </c>
      <c r="D13" s="249"/>
      <c r="E13" s="268" t="s">
        <v>277</v>
      </c>
      <c r="F13" s="250" t="s">
        <v>166</v>
      </c>
      <c r="G13" s="249"/>
      <c r="H13" s="249"/>
      <c r="I13" s="269" t="s">
        <v>166</v>
      </c>
      <c r="J13" s="235"/>
      <c r="K13" s="267"/>
      <c r="L13" s="250" t="s">
        <v>166</v>
      </c>
      <c r="M13" s="249"/>
      <c r="N13" s="268" t="s">
        <v>146</v>
      </c>
      <c r="O13" s="250" t="s">
        <v>166</v>
      </c>
      <c r="P13" s="249"/>
      <c r="Q13" s="249"/>
      <c r="R13" s="269" t="s">
        <v>166</v>
      </c>
      <c r="S13" s="235"/>
      <c r="T13" s="267"/>
      <c r="U13" s="250" t="s">
        <v>181</v>
      </c>
      <c r="V13" s="249"/>
      <c r="W13" s="268" t="s">
        <v>274</v>
      </c>
      <c r="X13" s="250" t="s">
        <v>181</v>
      </c>
      <c r="Y13" s="249"/>
      <c r="Z13" s="249"/>
      <c r="AA13" s="269" t="s">
        <v>181</v>
      </c>
      <c r="AB13" s="143"/>
      <c r="AC13" s="270"/>
      <c r="AD13" s="271" t="s">
        <v>280</v>
      </c>
      <c r="AE13" s="272"/>
      <c r="AF13" s="272"/>
      <c r="AG13" s="272"/>
      <c r="AH13" s="272"/>
      <c r="AI13" s="272"/>
      <c r="AJ13" s="273"/>
      <c r="AK13" s="143"/>
      <c r="AL13" s="267"/>
      <c r="AM13" s="250" t="s">
        <v>269</v>
      </c>
      <c r="AN13" s="249"/>
      <c r="AO13" s="249"/>
      <c r="AP13" s="250" t="s">
        <v>269</v>
      </c>
      <c r="AQ13" s="249"/>
      <c r="AR13" s="249"/>
      <c r="AS13" s="269" t="s">
        <v>269</v>
      </c>
      <c r="AT13" s="274"/>
      <c r="AU13" s="267"/>
      <c r="AV13" s="250" t="s">
        <v>269</v>
      </c>
      <c r="AW13" s="249"/>
      <c r="AX13" s="249"/>
      <c r="AY13" s="250" t="s">
        <v>269</v>
      </c>
      <c r="AZ13" s="249"/>
      <c r="BA13" s="249"/>
      <c r="BB13" s="269" t="s">
        <v>269</v>
      </c>
      <c r="BC13" s="235"/>
      <c r="BD13" s="267"/>
      <c r="BE13" s="250" t="s">
        <v>286</v>
      </c>
      <c r="BF13" s="249"/>
      <c r="BG13" s="249"/>
      <c r="BH13" s="250" t="s">
        <v>287</v>
      </c>
      <c r="BI13" s="249"/>
      <c r="BJ13" s="249"/>
      <c r="BK13" s="269" t="s">
        <v>288</v>
      </c>
      <c r="BL13" s="235"/>
      <c r="BM13" s="267"/>
      <c r="BN13" s="250" t="s">
        <v>300</v>
      </c>
      <c r="BO13" s="249"/>
      <c r="BP13" s="249"/>
      <c r="BQ13" s="250" t="s">
        <v>300</v>
      </c>
      <c r="BR13" s="249"/>
      <c r="BS13" s="249"/>
      <c r="BT13" s="269" t="s">
        <v>300</v>
      </c>
      <c r="BU13" s="235"/>
      <c r="BV13" s="267"/>
      <c r="BW13" s="250" t="s">
        <v>300</v>
      </c>
      <c r="BX13" s="249"/>
      <c r="BY13" s="249"/>
      <c r="BZ13" s="250" t="s">
        <v>300</v>
      </c>
      <c r="CA13" s="249"/>
      <c r="CB13" s="249"/>
      <c r="CC13" s="269" t="s">
        <v>300</v>
      </c>
      <c r="CD13" s="235"/>
      <c r="CE13" s="267"/>
      <c r="CF13" s="250" t="s">
        <v>275</v>
      </c>
      <c r="CG13" s="249"/>
      <c r="CH13" s="249"/>
      <c r="CI13" s="250" t="s">
        <v>275</v>
      </c>
      <c r="CJ13" s="249"/>
      <c r="CK13" s="249"/>
      <c r="CL13" s="269" t="s">
        <v>275</v>
      </c>
      <c r="CM13" s="235" t="s">
        <v>276</v>
      </c>
      <c r="CN13" s="267" t="s">
        <v>271</v>
      </c>
      <c r="CO13" s="250" t="s">
        <v>275</v>
      </c>
      <c r="CP13" s="249"/>
      <c r="CQ13" s="249"/>
      <c r="CR13" s="250" t="s">
        <v>301</v>
      </c>
      <c r="CS13" s="249" t="s">
        <v>276</v>
      </c>
      <c r="CT13" s="249"/>
      <c r="CU13" s="269" t="s">
        <v>301</v>
      </c>
      <c r="CV13" s="235" t="s">
        <v>276</v>
      </c>
      <c r="CW13" s="173"/>
      <c r="CX13" s="173"/>
    </row>
    <row r="14" spans="2:100" ht="39" customHeight="1" thickBot="1">
      <c r="B14" s="275"/>
      <c r="AB14" s="173"/>
      <c r="AT14" s="276"/>
      <c r="AU14" s="277"/>
      <c r="AV14" s="277"/>
      <c r="AW14" s="277"/>
      <c r="AX14" s="277"/>
      <c r="AY14" s="277"/>
      <c r="AZ14" s="277"/>
      <c r="BA14" s="277"/>
      <c r="BB14" s="277"/>
      <c r="BC14" s="277"/>
      <c r="BD14" s="277"/>
      <c r="BE14" s="277"/>
      <c r="BF14" s="277"/>
      <c r="BG14" s="277"/>
      <c r="BH14" s="277"/>
      <c r="BI14" s="277"/>
      <c r="BJ14" s="277"/>
      <c r="BK14" s="277"/>
      <c r="BL14" s="277"/>
      <c r="BU14" s="173"/>
      <c r="BX14" s="226" t="s">
        <v>276</v>
      </c>
      <c r="CD14" s="173"/>
      <c r="CV14" s="173"/>
    </row>
    <row r="15" spans="37:100" ht="39" customHeight="1" thickBot="1">
      <c r="AK15" s="302" t="s">
        <v>283</v>
      </c>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4"/>
      <c r="CV15" s="173"/>
    </row>
    <row r="16" ht="39" customHeight="1">
      <c r="CV16" s="173"/>
    </row>
    <row r="17" spans="22:100" ht="39" customHeight="1">
      <c r="V17" s="177"/>
      <c r="CV17" s="173"/>
    </row>
    <row r="18" ht="39" customHeight="1">
      <c r="CV18" s="173"/>
    </row>
    <row r="19" spans="37:100" ht="39" customHeight="1">
      <c r="AK19" s="227"/>
      <c r="CC19" s="278"/>
      <c r="CV19" s="173"/>
    </row>
    <row r="20" spans="5:100" ht="39" customHeight="1">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CV20" s="173"/>
    </row>
    <row r="21" spans="5:100" ht="39" customHeight="1">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CV21" s="173"/>
    </row>
    <row r="22" spans="5:77" ht="39" customHeight="1">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row>
    <row r="23" spans="5:77" ht="39" customHeight="1">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row>
    <row r="24" spans="5:77" ht="39" customHeight="1">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row>
    <row r="25" spans="5:77" ht="39" customHeight="1">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row>
    <row r="26" spans="5:77" ht="39" customHeight="1">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row>
    <row r="27" spans="5:77" ht="39" customHeight="1">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row>
    <row r="28" spans="5:77" ht="39" customHeight="1">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row>
    <row r="29" spans="5:77" ht="39" customHeight="1">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row>
    <row r="30" spans="5:77" ht="39" customHeight="1">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row>
    <row r="31" spans="5:77" ht="39" customHeight="1">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row>
    <row r="32" spans="5:77" ht="39" customHeight="1">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row>
    <row r="33" spans="5:77" ht="39" customHeight="1">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row>
    <row r="34" spans="5:77" ht="39" customHeight="1">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row>
    <row r="35" spans="5:77" ht="39" customHeight="1">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row>
    <row r="36" spans="5:77" ht="39" customHeight="1">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row>
  </sheetData>
  <sheetProtection/>
  <mergeCells count="5">
    <mergeCell ref="B2:CU2"/>
    <mergeCell ref="B9:CU9"/>
    <mergeCell ref="AC12:AJ12"/>
    <mergeCell ref="AK15:BL15"/>
    <mergeCell ref="AK1:BL1"/>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2:CC27"/>
  <sheetViews>
    <sheetView zoomScalePageLayoutView="0" workbookViewId="0" topLeftCell="A10">
      <selection activeCell="BX24" sqref="BX24"/>
    </sheetView>
  </sheetViews>
  <sheetFormatPr defaultColWidth="9.00390625" defaultRowHeight="19.5" customHeight="1"/>
  <cols>
    <col min="1" max="62" width="2.25390625" style="0" customWidth="1"/>
    <col min="63" max="70" width="2.125" style="0" customWidth="1"/>
    <col min="71" max="78" width="2.00390625" style="0" customWidth="1"/>
  </cols>
  <sheetData>
    <row r="1" ht="18" customHeight="1"/>
    <row r="2" spans="1:6" ht="18" customHeight="1">
      <c r="A2" s="325" t="s">
        <v>146</v>
      </c>
      <c r="B2" s="325"/>
      <c r="C2" s="325"/>
      <c r="D2" s="325"/>
      <c r="E2" s="325"/>
      <c r="F2" s="325"/>
    </row>
    <row r="3" spans="2:3" ht="18" customHeight="1">
      <c r="B3" s="11"/>
      <c r="C3" s="13"/>
    </row>
    <row r="4" spans="2:3" ht="18" customHeight="1" thickBot="1">
      <c r="B4" s="11"/>
      <c r="C4" s="13"/>
    </row>
    <row r="5" spans="1:81" ht="18" customHeight="1">
      <c r="A5" s="30"/>
      <c r="B5" s="31"/>
      <c r="C5" s="32"/>
      <c r="D5" s="30" t="s">
        <v>46</v>
      </c>
      <c r="E5" s="30"/>
      <c r="F5" s="30"/>
      <c r="G5" s="30"/>
      <c r="K5" s="33" t="s">
        <v>47</v>
      </c>
      <c r="L5" s="17"/>
      <c r="M5" s="34"/>
      <c r="N5" s="40"/>
      <c r="O5" s="40"/>
      <c r="P5" s="326" t="s">
        <v>245</v>
      </c>
      <c r="Q5" s="327"/>
      <c r="R5" s="327"/>
      <c r="S5" s="327"/>
      <c r="T5" s="327"/>
      <c r="U5" s="327"/>
      <c r="V5" s="327"/>
      <c r="W5" s="327"/>
      <c r="X5" s="327"/>
      <c r="Y5" s="327"/>
      <c r="Z5" s="327"/>
      <c r="AA5" s="328"/>
      <c r="AB5" s="173"/>
      <c r="AC5" s="173"/>
      <c r="AD5" s="33" t="s">
        <v>47</v>
      </c>
      <c r="AE5" s="17"/>
      <c r="AF5" s="34"/>
      <c r="AH5" s="12"/>
      <c r="AX5" s="173"/>
      <c r="CC5" s="12"/>
    </row>
    <row r="6" spans="2:29" ht="18" customHeight="1" thickBot="1">
      <c r="B6" s="11"/>
      <c r="C6" s="35" t="s">
        <v>48</v>
      </c>
      <c r="D6" s="36"/>
      <c r="E6" s="12"/>
      <c r="F6" s="12"/>
      <c r="G6" s="12"/>
      <c r="N6" s="40"/>
      <c r="O6" s="40"/>
      <c r="P6" s="329"/>
      <c r="Q6" s="330"/>
      <c r="R6" s="330"/>
      <c r="S6" s="330"/>
      <c r="T6" s="330"/>
      <c r="U6" s="330"/>
      <c r="V6" s="330"/>
      <c r="W6" s="330"/>
      <c r="X6" s="330"/>
      <c r="Y6" s="330"/>
      <c r="Z6" s="330"/>
      <c r="AA6" s="331"/>
      <c r="AB6" s="173"/>
      <c r="AC6" s="173"/>
    </row>
    <row r="7" spans="2:59" ht="18" customHeight="1">
      <c r="B7" s="11"/>
      <c r="C7" s="13"/>
      <c r="D7" s="12"/>
      <c r="E7" s="12"/>
      <c r="F7" s="12"/>
      <c r="G7" s="12"/>
      <c r="H7" s="174"/>
      <c r="I7" s="174"/>
      <c r="J7" s="174"/>
      <c r="K7" s="174"/>
      <c r="L7" s="174"/>
      <c r="M7" s="174"/>
      <c r="N7" s="174"/>
      <c r="O7" s="174"/>
      <c r="P7" s="173"/>
      <c r="Q7" s="173"/>
      <c r="R7" s="173"/>
      <c r="S7" s="173"/>
      <c r="T7" s="173"/>
      <c r="U7" s="173"/>
      <c r="V7" s="173"/>
      <c r="W7" s="173"/>
      <c r="X7" s="173"/>
      <c r="Y7" s="173"/>
      <c r="Z7" s="173"/>
      <c r="AA7" s="173"/>
      <c r="AB7" s="332"/>
      <c r="AC7" s="333"/>
      <c r="AD7" s="333"/>
      <c r="AE7" s="333"/>
      <c r="AF7" s="333"/>
      <c r="AG7" s="333"/>
      <c r="AH7" s="333"/>
      <c r="AI7" s="334"/>
      <c r="AP7" s="338" t="s">
        <v>9</v>
      </c>
      <c r="AQ7" s="339"/>
      <c r="AR7" s="339"/>
      <c r="AS7" s="339"/>
      <c r="AT7" s="339"/>
      <c r="AU7" s="339"/>
      <c r="AV7" s="340"/>
      <c r="AW7" s="318" t="s">
        <v>246</v>
      </c>
      <c r="AX7" s="319"/>
      <c r="AY7" s="319"/>
      <c r="AZ7" s="320"/>
      <c r="BA7" s="9"/>
      <c r="BB7" s="9"/>
      <c r="BC7" s="9"/>
      <c r="BD7" s="9"/>
      <c r="BE7" s="9"/>
      <c r="BF7" s="9"/>
      <c r="BG7" s="10"/>
    </row>
    <row r="8" spans="2:59" ht="18" customHeight="1">
      <c r="B8" s="11"/>
      <c r="C8" s="13"/>
      <c r="D8" s="12"/>
      <c r="E8" s="12"/>
      <c r="F8" s="12"/>
      <c r="G8" s="12"/>
      <c r="H8" s="173"/>
      <c r="I8" s="173"/>
      <c r="J8" s="173"/>
      <c r="K8" s="173"/>
      <c r="L8" s="173"/>
      <c r="M8" s="173"/>
      <c r="N8" s="173"/>
      <c r="O8" s="173"/>
      <c r="P8" s="173"/>
      <c r="Q8" s="173"/>
      <c r="R8" s="173"/>
      <c r="S8" s="173"/>
      <c r="T8" s="173"/>
      <c r="U8" s="173"/>
      <c r="V8" s="173"/>
      <c r="W8" s="173"/>
      <c r="X8" s="173"/>
      <c r="Y8" s="173"/>
      <c r="Z8" s="173"/>
      <c r="AA8" s="173"/>
      <c r="AB8" s="335"/>
      <c r="AC8" s="336"/>
      <c r="AD8" s="336"/>
      <c r="AE8" s="336"/>
      <c r="AF8" s="336"/>
      <c r="AG8" s="336"/>
      <c r="AH8" s="336"/>
      <c r="AI8" s="337"/>
      <c r="AP8" s="341"/>
      <c r="AQ8" s="342"/>
      <c r="AR8" s="342"/>
      <c r="AS8" s="342"/>
      <c r="AT8" s="342"/>
      <c r="AU8" s="342"/>
      <c r="AV8" s="343"/>
      <c r="AW8" s="344"/>
      <c r="AX8" s="323"/>
      <c r="AY8" s="323"/>
      <c r="AZ8" s="324"/>
      <c r="BA8" s="15"/>
      <c r="BB8" s="15"/>
      <c r="BC8" s="15"/>
      <c r="BD8" s="15"/>
      <c r="BE8" s="15"/>
      <c r="BF8" s="15"/>
      <c r="BG8" s="16"/>
    </row>
    <row r="9" spans="2:61" ht="18" customHeight="1">
      <c r="B9" s="11"/>
      <c r="C9" s="13"/>
      <c r="D9" s="12"/>
      <c r="E9" s="12"/>
      <c r="F9" s="12"/>
      <c r="G9" s="12"/>
      <c r="H9" s="40"/>
      <c r="I9" s="40"/>
      <c r="J9" s="39"/>
      <c r="K9" s="39"/>
      <c r="L9" s="39"/>
      <c r="M9" s="39"/>
      <c r="N9" s="39"/>
      <c r="O9" s="39"/>
      <c r="P9" s="39"/>
      <c r="Q9" s="39"/>
      <c r="R9" s="39"/>
      <c r="S9" s="39"/>
      <c r="T9" s="39"/>
      <c r="U9" s="39"/>
      <c r="V9" s="39"/>
      <c r="W9" s="39"/>
      <c r="X9" s="39"/>
      <c r="Y9" s="39"/>
      <c r="Z9" s="39"/>
      <c r="AA9" s="39"/>
      <c r="AB9" s="39"/>
      <c r="AC9" s="39"/>
      <c r="AD9" s="39"/>
      <c r="AE9" s="39"/>
      <c r="AF9" s="39"/>
      <c r="AG9" s="39"/>
      <c r="AH9" s="39"/>
      <c r="AI9" s="39"/>
      <c r="AK9" s="8"/>
      <c r="AL9" s="9"/>
      <c r="AM9" s="9"/>
      <c r="AN9" s="315" t="s">
        <v>247</v>
      </c>
      <c r="AO9" s="315" t="s">
        <v>248</v>
      </c>
      <c r="AQ9" s="12"/>
      <c r="AR9" s="12"/>
      <c r="AS9" s="12"/>
      <c r="AT9" s="12"/>
      <c r="AU9" s="12" t="s">
        <v>144</v>
      </c>
      <c r="AV9" s="12"/>
      <c r="AW9" s="318" t="s">
        <v>246</v>
      </c>
      <c r="AX9" s="319"/>
      <c r="AY9" s="319"/>
      <c r="AZ9" s="320"/>
      <c r="BA9" s="12"/>
      <c r="BB9" s="12"/>
      <c r="BC9" s="346"/>
      <c r="BD9" s="346"/>
      <c r="BE9" s="346"/>
      <c r="BF9" s="346"/>
      <c r="BG9" s="12"/>
      <c r="BH9" s="9"/>
      <c r="BI9" s="175"/>
    </row>
    <row r="10" spans="2:61" ht="18" customHeight="1">
      <c r="B10" s="12"/>
      <c r="C10" s="12"/>
      <c r="D10" s="12"/>
      <c r="E10" s="12"/>
      <c r="F10" s="12"/>
      <c r="G10" s="12"/>
      <c r="H10" s="40"/>
      <c r="I10" s="40"/>
      <c r="J10" s="39"/>
      <c r="K10" s="332"/>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4"/>
      <c r="AK10" s="11"/>
      <c r="AL10" s="12"/>
      <c r="AM10" s="12"/>
      <c r="AN10" s="316"/>
      <c r="AO10" s="317"/>
      <c r="AQ10" s="12"/>
      <c r="AR10" s="12"/>
      <c r="AS10" s="12"/>
      <c r="AT10" s="12"/>
      <c r="AU10" s="12"/>
      <c r="AV10" s="12"/>
      <c r="AW10" s="344"/>
      <c r="AX10" s="323"/>
      <c r="AY10" s="323"/>
      <c r="AZ10" s="324"/>
      <c r="BA10" s="12"/>
      <c r="BB10" s="12"/>
      <c r="BC10" s="12"/>
      <c r="BD10" s="12"/>
      <c r="BE10" s="12"/>
      <c r="BF10" s="12"/>
      <c r="BG10" s="12"/>
      <c r="BH10" s="12"/>
      <c r="BI10" s="176"/>
    </row>
    <row r="11" spans="2:61" ht="18" customHeight="1">
      <c r="B11" s="12"/>
      <c r="C11" s="12"/>
      <c r="D11" s="12"/>
      <c r="E11" s="12"/>
      <c r="F11" s="12"/>
      <c r="G11" s="13"/>
      <c r="H11" s="40"/>
      <c r="I11" s="40"/>
      <c r="J11" s="39"/>
      <c r="K11" s="347"/>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9"/>
      <c r="AK11" s="178"/>
      <c r="AL11" s="22"/>
      <c r="AM11" s="22"/>
      <c r="AN11" s="98">
        <v>8</v>
      </c>
      <c r="AO11" s="179"/>
      <c r="AP11" s="3"/>
      <c r="AQ11" s="3"/>
      <c r="AR11" s="3"/>
      <c r="AS11" s="3"/>
      <c r="AT11" s="3"/>
      <c r="AU11" s="3"/>
      <c r="AV11" s="3"/>
      <c r="AW11" s="3"/>
      <c r="AX11" s="180"/>
      <c r="AY11" s="181"/>
      <c r="AZ11" s="181"/>
      <c r="BA11" s="181"/>
      <c r="BB11" s="181"/>
      <c r="BC11" s="181"/>
      <c r="BD11" s="181"/>
      <c r="BE11" s="181"/>
      <c r="BF11" s="181"/>
      <c r="BG11" s="182"/>
      <c r="BH11" s="22"/>
      <c r="BI11" s="183"/>
    </row>
    <row r="12" spans="2:61" ht="18" customHeight="1">
      <c r="B12" s="15"/>
      <c r="C12" s="15"/>
      <c r="D12" s="15"/>
      <c r="E12" s="15"/>
      <c r="F12" s="15"/>
      <c r="G12" s="16"/>
      <c r="H12" s="184"/>
      <c r="I12" s="185"/>
      <c r="J12" s="176"/>
      <c r="K12" s="186"/>
      <c r="L12" s="12"/>
      <c r="M12" s="12"/>
      <c r="N12" s="12"/>
      <c r="O12" s="12"/>
      <c r="P12" s="12"/>
      <c r="Q12" s="12"/>
      <c r="R12" s="12"/>
      <c r="S12" s="12"/>
      <c r="T12" s="12"/>
      <c r="U12" s="12"/>
      <c r="V12" s="12"/>
      <c r="W12" s="12"/>
      <c r="X12" s="12"/>
      <c r="Y12" s="12"/>
      <c r="Z12" s="12"/>
      <c r="AA12" s="12"/>
      <c r="AB12" s="12"/>
      <c r="AC12" s="12"/>
      <c r="AD12" s="12"/>
      <c r="AE12" s="12"/>
      <c r="AF12" s="12"/>
      <c r="AG12" s="12"/>
      <c r="AH12" s="12"/>
      <c r="AI12" s="13"/>
      <c r="AK12" s="178"/>
      <c r="AL12" s="22"/>
      <c r="AM12" s="22"/>
      <c r="AN12" s="98">
        <v>7</v>
      </c>
      <c r="AO12" s="187">
        <v>7</v>
      </c>
      <c r="AP12" s="188"/>
      <c r="AQ12" s="188"/>
      <c r="AR12" s="188"/>
      <c r="AS12" s="188"/>
      <c r="AT12" s="188"/>
      <c r="AU12" s="188"/>
      <c r="AV12" s="188"/>
      <c r="AW12" s="188"/>
      <c r="AX12" s="189"/>
      <c r="AY12" s="179"/>
      <c r="AZ12" s="3"/>
      <c r="BA12" s="3"/>
      <c r="BB12" s="3"/>
      <c r="BC12" s="3"/>
      <c r="BD12" s="3"/>
      <c r="BE12" s="3"/>
      <c r="BF12" s="3"/>
      <c r="BG12" s="180"/>
      <c r="BH12" s="22"/>
      <c r="BI12" s="183"/>
    </row>
    <row r="13" spans="1:61" ht="18" customHeight="1">
      <c r="A13" s="37" t="s">
        <v>49</v>
      </c>
      <c r="B13" s="38"/>
      <c r="C13" s="33" t="s">
        <v>144</v>
      </c>
      <c r="D13" s="17"/>
      <c r="E13" s="17"/>
      <c r="F13" s="34"/>
      <c r="G13" s="12"/>
      <c r="K13" s="11"/>
      <c r="L13" s="12"/>
      <c r="M13" s="12"/>
      <c r="N13" s="12"/>
      <c r="O13" s="12"/>
      <c r="P13" s="12"/>
      <c r="Q13" s="12"/>
      <c r="R13" s="12"/>
      <c r="S13" s="12"/>
      <c r="T13" s="12"/>
      <c r="U13" s="12"/>
      <c r="V13" s="12"/>
      <c r="W13" s="12"/>
      <c r="X13" s="12"/>
      <c r="Y13" s="12"/>
      <c r="Z13" s="12"/>
      <c r="AA13" s="12"/>
      <c r="AB13" s="12"/>
      <c r="AC13" s="12"/>
      <c r="AD13" s="12"/>
      <c r="AE13" s="12"/>
      <c r="AF13" s="12"/>
      <c r="AG13" s="12"/>
      <c r="AH13" s="12"/>
      <c r="AI13" s="13"/>
      <c r="AK13" s="178"/>
      <c r="AL13" s="22"/>
      <c r="AM13" s="22"/>
      <c r="AN13" s="98">
        <v>6</v>
      </c>
      <c r="AO13" s="190">
        <v>6</v>
      </c>
      <c r="AP13" s="191"/>
      <c r="AQ13" s="191" t="s">
        <v>249</v>
      </c>
      <c r="AR13" s="191"/>
      <c r="AS13" s="191" t="s">
        <v>196</v>
      </c>
      <c r="AT13" s="191"/>
      <c r="AU13" s="191"/>
      <c r="AV13" s="191"/>
      <c r="AW13" s="191"/>
      <c r="AX13" s="192"/>
      <c r="AY13" s="22"/>
      <c r="AZ13" s="22" t="s">
        <v>249</v>
      </c>
      <c r="BA13" s="22"/>
      <c r="BB13" s="22" t="s">
        <v>203</v>
      </c>
      <c r="BC13" s="22"/>
      <c r="BD13" s="22"/>
      <c r="BE13" s="22"/>
      <c r="BF13" s="22"/>
      <c r="BG13" s="193"/>
      <c r="BH13" s="22"/>
      <c r="BI13" s="183"/>
    </row>
    <row r="14" spans="1:61" ht="18" customHeight="1">
      <c r="A14" s="37" t="s">
        <v>50</v>
      </c>
      <c r="B14" s="38"/>
      <c r="C14" s="12"/>
      <c r="D14" s="12"/>
      <c r="E14" s="12"/>
      <c r="F14" s="12"/>
      <c r="G14" s="12"/>
      <c r="K14" s="11"/>
      <c r="L14" s="12"/>
      <c r="M14" s="12"/>
      <c r="N14" s="12"/>
      <c r="O14" s="12"/>
      <c r="P14" s="12"/>
      <c r="Q14" s="12"/>
      <c r="R14" s="12" t="s">
        <v>51</v>
      </c>
      <c r="S14" s="12"/>
      <c r="T14" s="12"/>
      <c r="U14" s="12"/>
      <c r="V14" s="350" t="s">
        <v>250</v>
      </c>
      <c r="W14" s="351"/>
      <c r="X14" s="351"/>
      <c r="Y14" s="352"/>
      <c r="Z14" s="12"/>
      <c r="AA14" s="12"/>
      <c r="AB14" s="12"/>
      <c r="AC14" s="12"/>
      <c r="AD14" s="12"/>
      <c r="AE14" s="12"/>
      <c r="AF14" s="12"/>
      <c r="AG14" s="12"/>
      <c r="AH14" s="12"/>
      <c r="AI14" s="13"/>
      <c r="AK14" s="178"/>
      <c r="AL14" s="22"/>
      <c r="AM14" s="22"/>
      <c r="AN14" s="98">
        <v>5</v>
      </c>
      <c r="AO14" s="194">
        <v>5</v>
      </c>
      <c r="AP14" s="195"/>
      <c r="AQ14" s="195" t="s">
        <v>251</v>
      </c>
      <c r="AR14" s="306" t="s">
        <v>252</v>
      </c>
      <c r="AS14" s="307"/>
      <c r="AT14" s="307"/>
      <c r="AU14" s="307"/>
      <c r="AV14" s="307"/>
      <c r="AW14" s="307"/>
      <c r="AX14" s="308"/>
      <c r="AY14" s="179"/>
      <c r="AZ14" s="3"/>
      <c r="BA14" s="3" t="s">
        <v>144</v>
      </c>
      <c r="BB14" s="3"/>
      <c r="BC14" s="3" t="s">
        <v>144</v>
      </c>
      <c r="BD14" s="3"/>
      <c r="BE14" s="3" t="s">
        <v>251</v>
      </c>
      <c r="BF14" s="3"/>
      <c r="BG14" s="180"/>
      <c r="BH14" s="22"/>
      <c r="BI14" s="183"/>
    </row>
    <row r="15" spans="1:61" ht="18" customHeight="1">
      <c r="A15" s="37" t="s">
        <v>52</v>
      </c>
      <c r="B15" s="38"/>
      <c r="C15" s="12"/>
      <c r="D15" s="15"/>
      <c r="E15" s="15"/>
      <c r="F15" s="15"/>
      <c r="G15" s="15"/>
      <c r="H15" s="15"/>
      <c r="K15" s="14"/>
      <c r="L15" s="15"/>
      <c r="M15" s="15"/>
      <c r="N15" s="15"/>
      <c r="O15" s="15"/>
      <c r="P15" s="15"/>
      <c r="Q15" s="15"/>
      <c r="R15" s="15"/>
      <c r="S15" s="15"/>
      <c r="T15" s="15"/>
      <c r="U15" s="15"/>
      <c r="V15" s="353"/>
      <c r="W15" s="354"/>
      <c r="X15" s="354"/>
      <c r="Y15" s="355"/>
      <c r="Z15" s="15"/>
      <c r="AA15" s="15"/>
      <c r="AB15" s="15"/>
      <c r="AC15" s="15"/>
      <c r="AD15" s="15"/>
      <c r="AE15" s="15"/>
      <c r="AF15" s="15"/>
      <c r="AG15" s="15"/>
      <c r="AH15" s="15"/>
      <c r="AI15" s="16"/>
      <c r="AK15" s="178"/>
      <c r="AL15" s="22"/>
      <c r="AM15" s="22"/>
      <c r="AN15" s="98">
        <v>4</v>
      </c>
      <c r="AO15" s="190">
        <v>4</v>
      </c>
      <c r="AP15" s="188"/>
      <c r="AQ15" s="188"/>
      <c r="AR15" s="306" t="s">
        <v>253</v>
      </c>
      <c r="AS15" s="307"/>
      <c r="AT15" s="307"/>
      <c r="AU15" s="307"/>
      <c r="AV15" s="307"/>
      <c r="AW15" s="307"/>
      <c r="AX15" s="308"/>
      <c r="AY15" s="196"/>
      <c r="AZ15" s="110"/>
      <c r="BA15" s="110"/>
      <c r="BB15" s="110"/>
      <c r="BC15" s="110"/>
      <c r="BD15" s="110"/>
      <c r="BE15" s="110"/>
      <c r="BF15" s="110"/>
      <c r="BG15" s="197"/>
      <c r="BH15" s="22"/>
      <c r="BI15" s="314"/>
    </row>
    <row r="16" spans="2:61" ht="18" customHeight="1">
      <c r="B16" s="13"/>
      <c r="C16" s="13"/>
      <c r="D16" s="12"/>
      <c r="E16" s="12"/>
      <c r="F16" s="12"/>
      <c r="G16" s="12"/>
      <c r="H16" s="10"/>
      <c r="I16" s="39"/>
      <c r="J16" s="39"/>
      <c r="K16" s="198"/>
      <c r="L16" s="181"/>
      <c r="M16" s="315" t="s">
        <v>247</v>
      </c>
      <c r="N16" s="315" t="s">
        <v>248</v>
      </c>
      <c r="O16" s="181"/>
      <c r="P16" s="181"/>
      <c r="Q16" s="181"/>
      <c r="R16" s="181"/>
      <c r="S16" s="181"/>
      <c r="T16" s="181"/>
      <c r="U16" s="181"/>
      <c r="V16" s="318" t="s">
        <v>246</v>
      </c>
      <c r="W16" s="319"/>
      <c r="X16" s="319"/>
      <c r="Y16" s="320"/>
      <c r="Z16" s="181"/>
      <c r="AA16" s="181"/>
      <c r="AB16" s="181"/>
      <c r="AC16" s="181"/>
      <c r="AD16" s="181"/>
      <c r="AE16" s="181"/>
      <c r="AF16" s="181"/>
      <c r="AG16" s="181"/>
      <c r="AH16" s="181"/>
      <c r="AI16" s="182"/>
      <c r="AK16" s="178"/>
      <c r="AL16" s="22"/>
      <c r="AM16" s="22"/>
      <c r="AN16" s="98">
        <v>3</v>
      </c>
      <c r="AO16" s="194">
        <v>3</v>
      </c>
      <c r="AP16" s="195"/>
      <c r="AQ16" s="195"/>
      <c r="AR16" s="195"/>
      <c r="AS16" s="195"/>
      <c r="AT16" s="195"/>
      <c r="AU16" s="195"/>
      <c r="AV16" s="195"/>
      <c r="AW16" s="195"/>
      <c r="AX16" s="199"/>
      <c r="AY16" s="22"/>
      <c r="AZ16" s="22"/>
      <c r="BA16" s="22"/>
      <c r="BB16" s="22"/>
      <c r="BC16" s="22"/>
      <c r="BD16" s="22"/>
      <c r="BE16" s="22"/>
      <c r="BF16" s="22"/>
      <c r="BG16" s="193"/>
      <c r="BH16" s="22"/>
      <c r="BI16" s="314"/>
    </row>
    <row r="17" spans="2:61" ht="18" customHeight="1">
      <c r="B17" s="13"/>
      <c r="C17" s="13"/>
      <c r="D17" s="12"/>
      <c r="E17" s="12"/>
      <c r="F17" s="12"/>
      <c r="G17" s="12"/>
      <c r="H17" s="13"/>
      <c r="I17" s="39"/>
      <c r="J17" s="39"/>
      <c r="K17" s="178"/>
      <c r="L17" s="22"/>
      <c r="M17" s="316"/>
      <c r="N17" s="317"/>
      <c r="O17" s="22"/>
      <c r="P17" s="22"/>
      <c r="Q17" s="22"/>
      <c r="R17" s="22"/>
      <c r="S17" s="22"/>
      <c r="T17" s="22"/>
      <c r="U17" s="22"/>
      <c r="V17" s="321"/>
      <c r="W17" s="322"/>
      <c r="X17" s="323"/>
      <c r="Y17" s="324"/>
      <c r="Z17" s="22"/>
      <c r="AA17" s="22"/>
      <c r="AB17" s="22"/>
      <c r="AC17" s="22"/>
      <c r="AD17" s="22"/>
      <c r="AE17" s="22"/>
      <c r="AF17" s="22"/>
      <c r="AG17" s="22"/>
      <c r="AH17" s="22"/>
      <c r="AI17" s="193"/>
      <c r="AK17" s="178"/>
      <c r="AL17" s="22"/>
      <c r="AM17" s="22"/>
      <c r="AN17" s="98">
        <v>2</v>
      </c>
      <c r="AO17" s="190">
        <v>2</v>
      </c>
      <c r="AP17" s="188"/>
      <c r="AQ17" s="188"/>
      <c r="AR17" s="188"/>
      <c r="AS17" s="188"/>
      <c r="AT17" s="188"/>
      <c r="AU17" s="188"/>
      <c r="AV17" s="188"/>
      <c r="AW17" s="188"/>
      <c r="AX17" s="189"/>
      <c r="AY17" s="179"/>
      <c r="AZ17" s="3"/>
      <c r="BA17" s="3"/>
      <c r="BB17" s="3"/>
      <c r="BC17" s="3"/>
      <c r="BD17" s="3"/>
      <c r="BE17" s="3"/>
      <c r="BF17" s="3"/>
      <c r="BG17" s="180"/>
      <c r="BH17" s="22"/>
      <c r="BI17" s="314"/>
    </row>
    <row r="18" spans="2:61" ht="18" customHeight="1" thickBot="1">
      <c r="B18" s="13"/>
      <c r="C18" s="13"/>
      <c r="D18" s="12"/>
      <c r="E18" s="12"/>
      <c r="F18" s="12"/>
      <c r="G18" s="12"/>
      <c r="H18" s="13"/>
      <c r="I18" s="356"/>
      <c r="J18" s="183" t="s">
        <v>146</v>
      </c>
      <c r="K18" s="178"/>
      <c r="L18" s="22"/>
      <c r="M18" s="5">
        <v>8</v>
      </c>
      <c r="N18" s="179"/>
      <c r="O18" s="3"/>
      <c r="P18" s="3"/>
      <c r="Q18" s="3"/>
      <c r="R18" s="3"/>
      <c r="S18" s="3"/>
      <c r="T18" s="3"/>
      <c r="U18" s="3"/>
      <c r="V18" s="3"/>
      <c r="W18" s="180"/>
      <c r="X18" s="181"/>
      <c r="Y18" s="181"/>
      <c r="Z18" s="181"/>
      <c r="AA18" s="181"/>
      <c r="AB18" s="181"/>
      <c r="AC18" s="181"/>
      <c r="AD18" s="181"/>
      <c r="AE18" s="181"/>
      <c r="AF18" s="182"/>
      <c r="AG18" s="22"/>
      <c r="AH18" s="22"/>
      <c r="AI18" s="193"/>
      <c r="AK18" s="178"/>
      <c r="AL18" s="22"/>
      <c r="AM18" s="22"/>
      <c r="AN18" s="200">
        <v>1</v>
      </c>
      <c r="AO18" s="194">
        <v>1</v>
      </c>
      <c r="AP18" s="201"/>
      <c r="AQ18" s="201"/>
      <c r="AR18" s="201"/>
      <c r="AS18" s="201"/>
      <c r="AT18" s="201"/>
      <c r="AU18" s="201"/>
      <c r="AV18" s="201"/>
      <c r="AW18" s="201"/>
      <c r="AX18" s="202"/>
      <c r="AY18" s="225" t="s">
        <v>254</v>
      </c>
      <c r="AZ18" s="203"/>
      <c r="BA18" s="203"/>
      <c r="BB18" s="203"/>
      <c r="BC18" s="203"/>
      <c r="BD18" s="203"/>
      <c r="BE18" s="203"/>
      <c r="BF18" s="203"/>
      <c r="BG18" s="204"/>
      <c r="BH18" s="22"/>
      <c r="BI18" s="314"/>
    </row>
    <row r="19" spans="2:61" ht="18" customHeight="1">
      <c r="B19" s="13"/>
      <c r="C19" s="13"/>
      <c r="D19" s="12"/>
      <c r="E19" s="12"/>
      <c r="F19" s="12"/>
      <c r="G19" s="12"/>
      <c r="H19" s="13"/>
      <c r="I19" s="356"/>
      <c r="J19" s="183"/>
      <c r="K19" s="178"/>
      <c r="L19" s="22"/>
      <c r="M19" s="5">
        <v>7</v>
      </c>
      <c r="N19" s="205">
        <v>7</v>
      </c>
      <c r="O19" s="188"/>
      <c r="P19" s="188"/>
      <c r="Q19" s="188"/>
      <c r="R19" s="188"/>
      <c r="S19" s="188"/>
      <c r="T19" s="188"/>
      <c r="U19" s="188"/>
      <c r="V19" s="188"/>
      <c r="W19" s="189"/>
      <c r="X19" s="179"/>
      <c r="Y19" s="3"/>
      <c r="Z19" s="3"/>
      <c r="AA19" s="3"/>
      <c r="AB19" s="3"/>
      <c r="AC19" s="3"/>
      <c r="AD19" s="3"/>
      <c r="AE19" s="3"/>
      <c r="AF19" s="180"/>
      <c r="AG19" s="22"/>
      <c r="AH19" s="22"/>
      <c r="AI19" s="193"/>
      <c r="AK19" s="22"/>
      <c r="AL19" s="22"/>
      <c r="AM19" s="22"/>
      <c r="AN19" s="110"/>
      <c r="AO19" s="110"/>
      <c r="AP19" s="110"/>
      <c r="AQ19" s="1"/>
      <c r="AR19" s="110"/>
      <c r="AS19" s="110"/>
      <c r="AT19" s="110"/>
      <c r="AU19" s="110"/>
      <c r="AV19" s="206"/>
      <c r="AW19" s="207"/>
      <c r="AX19" s="110"/>
      <c r="AY19" s="110"/>
      <c r="AZ19" s="208" t="s">
        <v>255</v>
      </c>
      <c r="BA19" s="208"/>
      <c r="BB19" s="208"/>
      <c r="BC19" s="208"/>
      <c r="BD19" s="208"/>
      <c r="BE19" s="312" t="s">
        <v>111</v>
      </c>
      <c r="BF19" s="313"/>
      <c r="BG19" s="313"/>
      <c r="BH19" s="110"/>
      <c r="BI19" s="314"/>
    </row>
    <row r="20" spans="2:62" ht="18" customHeight="1">
      <c r="B20" s="13"/>
      <c r="C20" s="13"/>
      <c r="D20" s="12"/>
      <c r="E20" s="12"/>
      <c r="F20" s="12"/>
      <c r="G20" s="12"/>
      <c r="H20" s="13"/>
      <c r="I20" s="356"/>
      <c r="J20" s="183"/>
      <c r="K20" s="178"/>
      <c r="L20" s="22"/>
      <c r="M20" s="5">
        <v>6</v>
      </c>
      <c r="N20" s="209">
        <v>6</v>
      </c>
      <c r="O20" s="191"/>
      <c r="P20" s="191" t="s">
        <v>144</v>
      </c>
      <c r="Q20" s="191"/>
      <c r="R20" s="191" t="s">
        <v>256</v>
      </c>
      <c r="S20" s="191"/>
      <c r="T20" s="191"/>
      <c r="U20" s="191"/>
      <c r="V20" s="191"/>
      <c r="W20" s="192"/>
      <c r="X20" s="22"/>
      <c r="Y20" s="22" t="s">
        <v>251</v>
      </c>
      <c r="Z20" s="22"/>
      <c r="AA20" s="22" t="s">
        <v>257</v>
      </c>
      <c r="AB20" s="22"/>
      <c r="AC20" s="22"/>
      <c r="AD20" s="22"/>
      <c r="AE20" s="22"/>
      <c r="AF20" s="193"/>
      <c r="AG20" s="22"/>
      <c r="AH20" s="22"/>
      <c r="AI20" s="193"/>
      <c r="AK20" s="210" t="s">
        <v>258</v>
      </c>
      <c r="AL20" s="22"/>
      <c r="AM20" s="22"/>
      <c r="AN20" s="211"/>
      <c r="AO20" s="211"/>
      <c r="AP20" s="211"/>
      <c r="AQ20" s="211"/>
      <c r="AR20" s="212"/>
      <c r="AS20" s="212"/>
      <c r="AT20" s="212"/>
      <c r="AU20" s="211"/>
      <c r="AV20" s="212"/>
      <c r="AW20" s="212" t="s">
        <v>53</v>
      </c>
      <c r="AX20" s="212"/>
      <c r="AY20" s="309" t="s">
        <v>259</v>
      </c>
      <c r="AZ20" s="309"/>
      <c r="BA20" s="309"/>
      <c r="BB20" s="309"/>
      <c r="BC20" s="309"/>
      <c r="BD20" s="309"/>
      <c r="BE20" s="309"/>
      <c r="BF20" s="309"/>
      <c r="BG20" s="309"/>
      <c r="BH20" s="309"/>
      <c r="BI20" s="310"/>
      <c r="BJ20" s="39"/>
    </row>
    <row r="21" spans="2:62" ht="18" customHeight="1">
      <c r="B21" s="13"/>
      <c r="C21" s="13"/>
      <c r="D21" s="12"/>
      <c r="E21" s="12"/>
      <c r="F21" s="12"/>
      <c r="G21" s="12"/>
      <c r="H21" s="13"/>
      <c r="I21" s="356"/>
      <c r="J21" s="183"/>
      <c r="K21" s="178"/>
      <c r="L21" s="22"/>
      <c r="M21" s="5">
        <v>5</v>
      </c>
      <c r="N21" s="205">
        <v>5</v>
      </c>
      <c r="O21" s="188"/>
      <c r="P21" s="188" t="s">
        <v>251</v>
      </c>
      <c r="Q21" s="306" t="s">
        <v>252</v>
      </c>
      <c r="R21" s="307"/>
      <c r="S21" s="307"/>
      <c r="T21" s="307"/>
      <c r="U21" s="307"/>
      <c r="V21" s="307"/>
      <c r="W21" s="308"/>
      <c r="X21" s="179"/>
      <c r="Y21" s="3"/>
      <c r="Z21" s="3" t="s">
        <v>251</v>
      </c>
      <c r="AA21" s="3"/>
      <c r="AB21" s="3" t="s">
        <v>144</v>
      </c>
      <c r="AC21" s="3"/>
      <c r="AD21" s="3" t="s">
        <v>144</v>
      </c>
      <c r="AE21" s="3"/>
      <c r="AF21" s="180"/>
      <c r="AG21" s="22"/>
      <c r="AH21" s="22"/>
      <c r="AI21" s="193"/>
      <c r="AK21" s="22"/>
      <c r="AL21" s="22"/>
      <c r="AM21" s="22"/>
      <c r="AN21" s="212"/>
      <c r="AO21" s="212"/>
      <c r="AP21" s="212"/>
      <c r="AQ21" s="212"/>
      <c r="AR21" s="212"/>
      <c r="AS21" s="212"/>
      <c r="AT21" s="212"/>
      <c r="AU21" s="212"/>
      <c r="AV21" s="212"/>
      <c r="AW21" s="212"/>
      <c r="AX21" s="212"/>
      <c r="AY21" s="309"/>
      <c r="AZ21" s="309"/>
      <c r="BA21" s="309"/>
      <c r="BB21" s="309"/>
      <c r="BC21" s="309"/>
      <c r="BD21" s="309"/>
      <c r="BE21" s="309"/>
      <c r="BF21" s="309"/>
      <c r="BG21" s="309"/>
      <c r="BH21" s="309"/>
      <c r="BI21" s="310"/>
      <c r="BJ21" s="39"/>
    </row>
    <row r="22" spans="2:62" ht="18" customHeight="1">
      <c r="B22" s="13"/>
      <c r="C22" s="13"/>
      <c r="D22" s="12"/>
      <c r="E22" s="12"/>
      <c r="F22" s="12"/>
      <c r="G22" s="12"/>
      <c r="H22" s="13"/>
      <c r="I22" s="356"/>
      <c r="J22" s="183"/>
      <c r="K22" s="178"/>
      <c r="L22" s="22"/>
      <c r="M22" s="5">
        <v>4</v>
      </c>
      <c r="N22" s="205">
        <v>4</v>
      </c>
      <c r="O22" s="195"/>
      <c r="P22" s="195"/>
      <c r="Q22" s="306" t="s">
        <v>253</v>
      </c>
      <c r="R22" s="307"/>
      <c r="S22" s="307"/>
      <c r="T22" s="307"/>
      <c r="U22" s="307"/>
      <c r="V22" s="307"/>
      <c r="W22" s="308"/>
      <c r="X22" s="196"/>
      <c r="Y22" s="110"/>
      <c r="Z22" s="110"/>
      <c r="AA22" s="110"/>
      <c r="AB22" s="110"/>
      <c r="AC22" s="110"/>
      <c r="AD22" s="110"/>
      <c r="AE22" s="110"/>
      <c r="AF22" s="197"/>
      <c r="AG22" s="22"/>
      <c r="AH22" s="22"/>
      <c r="AI22" s="193"/>
      <c r="AK22" s="213"/>
      <c r="AL22" s="212"/>
      <c r="AM22" s="212"/>
      <c r="AN22" s="212"/>
      <c r="AO22" s="212"/>
      <c r="AP22" s="212"/>
      <c r="AQ22" s="212" t="s">
        <v>54</v>
      </c>
      <c r="AR22" s="212"/>
      <c r="AS22" s="212"/>
      <c r="AT22" s="212"/>
      <c r="AU22" s="212"/>
      <c r="AV22" s="212"/>
      <c r="AW22" s="212"/>
      <c r="AX22" s="212"/>
      <c r="AY22" s="212"/>
      <c r="AZ22" s="212"/>
      <c r="BA22" s="212"/>
      <c r="BB22" s="212"/>
      <c r="BC22" s="212"/>
      <c r="BD22" s="212"/>
      <c r="BE22" s="212"/>
      <c r="BF22" s="212"/>
      <c r="BG22" s="212"/>
      <c r="BH22" s="212"/>
      <c r="BI22" s="214"/>
      <c r="BJ22" s="39"/>
    </row>
    <row r="23" spans="2:62" ht="18" customHeight="1">
      <c r="B23" s="13"/>
      <c r="C23" s="13"/>
      <c r="D23" s="12"/>
      <c r="E23" s="12"/>
      <c r="F23" s="12"/>
      <c r="G23" s="12"/>
      <c r="H23" s="13"/>
      <c r="I23" s="39"/>
      <c r="J23" s="39"/>
      <c r="K23" s="178"/>
      <c r="L23" s="22"/>
      <c r="M23" s="5">
        <v>3</v>
      </c>
      <c r="N23" s="209">
        <v>3</v>
      </c>
      <c r="O23" s="188"/>
      <c r="P23" s="188"/>
      <c r="Q23" s="215"/>
      <c r="R23" s="215"/>
      <c r="S23" s="215"/>
      <c r="T23" s="188"/>
      <c r="U23" s="188"/>
      <c r="V23" s="188"/>
      <c r="W23" s="189"/>
      <c r="X23" s="22"/>
      <c r="Y23" s="22"/>
      <c r="Z23" s="22"/>
      <c r="AA23" s="22"/>
      <c r="AB23" s="22"/>
      <c r="AC23" s="22"/>
      <c r="AD23" s="22"/>
      <c r="AE23" s="22"/>
      <c r="AF23" s="193"/>
      <c r="AG23" s="22"/>
      <c r="AH23" s="22"/>
      <c r="AI23" s="193"/>
      <c r="AK23" s="213"/>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4"/>
      <c r="BJ23" s="39"/>
    </row>
    <row r="24" spans="2:62" ht="18" customHeight="1">
      <c r="B24" s="12"/>
      <c r="C24" s="12"/>
      <c r="D24" s="12"/>
      <c r="E24" s="12"/>
      <c r="F24" s="12"/>
      <c r="G24" s="12"/>
      <c r="H24" s="13"/>
      <c r="I24" s="184"/>
      <c r="J24" s="216"/>
      <c r="K24" s="217"/>
      <c r="L24" s="22"/>
      <c r="M24" s="5">
        <v>2</v>
      </c>
      <c r="N24" s="205">
        <v>2</v>
      </c>
      <c r="O24" s="188"/>
      <c r="P24" s="188"/>
      <c r="Q24" s="188"/>
      <c r="R24" s="188"/>
      <c r="S24" s="188"/>
      <c r="T24" s="188"/>
      <c r="U24" s="188"/>
      <c r="V24" s="188"/>
      <c r="W24" s="189"/>
      <c r="X24" s="179"/>
      <c r="Y24" s="3"/>
      <c r="Z24" s="3"/>
      <c r="AA24" s="3"/>
      <c r="AB24" s="3"/>
      <c r="AC24" s="3"/>
      <c r="AD24" s="3"/>
      <c r="AE24" s="3"/>
      <c r="AF24" s="180"/>
      <c r="AG24" s="22"/>
      <c r="AH24" s="22"/>
      <c r="AI24" s="193"/>
      <c r="AK24" s="213"/>
      <c r="AL24" s="212"/>
      <c r="AM24" s="212"/>
      <c r="AN24" s="212"/>
      <c r="AO24" s="311" t="s">
        <v>260</v>
      </c>
      <c r="AP24" s="311"/>
      <c r="AQ24" s="311"/>
      <c r="AR24" s="311"/>
      <c r="AS24" s="311"/>
      <c r="AT24" s="311"/>
      <c r="AU24" s="311"/>
      <c r="AV24" s="311"/>
      <c r="AW24" s="311"/>
      <c r="AX24" s="311"/>
      <c r="AY24" s="212"/>
      <c r="AZ24" s="212"/>
      <c r="BA24" s="212"/>
      <c r="BB24" s="212"/>
      <c r="BC24" s="212"/>
      <c r="BD24" s="212"/>
      <c r="BE24" s="212"/>
      <c r="BF24" s="212"/>
      <c r="BG24" s="212"/>
      <c r="BH24" s="212"/>
      <c r="BI24" s="214"/>
      <c r="BJ24" s="39"/>
    </row>
    <row r="25" spans="1:62" ht="18" customHeight="1">
      <c r="A25" s="30"/>
      <c r="B25" s="30"/>
      <c r="C25" s="30"/>
      <c r="D25" s="218" t="s">
        <v>261</v>
      </c>
      <c r="E25" s="30"/>
      <c r="F25" s="30"/>
      <c r="G25" s="30"/>
      <c r="H25" s="12"/>
      <c r="I25" s="17" t="s">
        <v>262</v>
      </c>
      <c r="J25" s="34"/>
      <c r="K25" s="11"/>
      <c r="L25" s="12"/>
      <c r="M25" s="84">
        <v>1</v>
      </c>
      <c r="N25" s="205">
        <v>1</v>
      </c>
      <c r="O25" s="201"/>
      <c r="P25" s="201"/>
      <c r="Q25" s="201"/>
      <c r="R25" s="201"/>
      <c r="S25" s="201"/>
      <c r="T25" s="201"/>
      <c r="U25" s="201"/>
      <c r="V25" s="201"/>
      <c r="W25" s="202"/>
      <c r="X25" s="219"/>
      <c r="Y25" s="203" t="s">
        <v>263</v>
      </c>
      <c r="Z25" s="203"/>
      <c r="AA25" s="203"/>
      <c r="AB25" s="203"/>
      <c r="AC25" s="203"/>
      <c r="AD25" s="203"/>
      <c r="AE25" s="203"/>
      <c r="AF25" s="204"/>
      <c r="AG25" s="220"/>
      <c r="AH25" s="12"/>
      <c r="AI25" s="13"/>
      <c r="AK25" s="213"/>
      <c r="AL25" s="212"/>
      <c r="AM25" s="212"/>
      <c r="AN25" s="212"/>
      <c r="AO25" s="311"/>
      <c r="AP25" s="311"/>
      <c r="AQ25" s="311"/>
      <c r="AR25" s="311"/>
      <c r="AS25" s="311"/>
      <c r="AT25" s="311"/>
      <c r="AU25" s="311"/>
      <c r="AV25" s="311"/>
      <c r="AW25" s="311"/>
      <c r="AX25" s="311"/>
      <c r="AY25" s="212"/>
      <c r="AZ25" s="212"/>
      <c r="BA25" s="212"/>
      <c r="BB25" s="212"/>
      <c r="BC25" s="212"/>
      <c r="BD25" s="212"/>
      <c r="BE25" s="212"/>
      <c r="BF25" s="212"/>
      <c r="BG25" s="212"/>
      <c r="BH25" s="212"/>
      <c r="BI25" s="214"/>
      <c r="BJ25" s="39"/>
    </row>
    <row r="26" spans="4:61" ht="18" customHeight="1">
      <c r="D26" s="221" t="s">
        <v>264</v>
      </c>
      <c r="H26" s="12"/>
      <c r="I26" s="12"/>
      <c r="J26" s="13"/>
      <c r="K26" s="14"/>
      <c r="L26" s="15"/>
      <c r="M26" s="15"/>
      <c r="N26" s="15"/>
      <c r="O26" s="15"/>
      <c r="P26" s="15"/>
      <c r="Q26" s="15"/>
      <c r="R26" s="15"/>
      <c r="S26" s="15"/>
      <c r="T26" s="15"/>
      <c r="U26" s="15"/>
      <c r="V26" s="15"/>
      <c r="W26" s="15"/>
      <c r="X26" s="15"/>
      <c r="Y26" s="208" t="s">
        <v>255</v>
      </c>
      <c r="Z26" s="208"/>
      <c r="AA26" s="208"/>
      <c r="AB26" s="208"/>
      <c r="AC26" s="208"/>
      <c r="AD26" s="312" t="s">
        <v>111</v>
      </c>
      <c r="AE26" s="313"/>
      <c r="AF26" s="313"/>
      <c r="AG26" s="208"/>
      <c r="AH26" s="15"/>
      <c r="AI26" s="16"/>
      <c r="AK26" s="222"/>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4"/>
    </row>
    <row r="27" spans="1:4" ht="18" customHeight="1">
      <c r="A27" s="345" t="s">
        <v>55</v>
      </c>
      <c r="B27" s="345"/>
      <c r="C27" s="345"/>
      <c r="D27" s="345"/>
    </row>
    <row r="28" ht="18" customHeight="1"/>
    <row r="29" ht="18" customHeight="1"/>
    <row r="30" ht="18" customHeight="1"/>
    <row r="31" ht="18" customHeight="1"/>
  </sheetData>
  <sheetProtection/>
  <mergeCells count="25">
    <mergeCell ref="A27:D27"/>
    <mergeCell ref="BC9:BF9"/>
    <mergeCell ref="K10:AI11"/>
    <mergeCell ref="V14:Y15"/>
    <mergeCell ref="AR14:AX14"/>
    <mergeCell ref="AR15:AX15"/>
    <mergeCell ref="AN9:AN10"/>
    <mergeCell ref="AO9:AO10"/>
    <mergeCell ref="AW9:AZ10"/>
    <mergeCell ref="I18:I22"/>
    <mergeCell ref="M16:M17"/>
    <mergeCell ref="N16:N17"/>
    <mergeCell ref="V16:Y17"/>
    <mergeCell ref="BE19:BG19"/>
    <mergeCell ref="A2:F2"/>
    <mergeCell ref="P5:AA6"/>
    <mergeCell ref="AB7:AI8"/>
    <mergeCell ref="AP7:AV8"/>
    <mergeCell ref="AW7:AZ8"/>
    <mergeCell ref="Q21:W21"/>
    <mergeCell ref="Q22:W22"/>
    <mergeCell ref="AY20:BI21"/>
    <mergeCell ref="AO24:AX25"/>
    <mergeCell ref="AD26:AF26"/>
    <mergeCell ref="BI15:BI19"/>
  </mergeCells>
  <printOptions/>
  <pageMargins left="0.3937007874015748" right="0.3937007874015748" top="0.3937007874015748" bottom="0.1968503937007874"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42" customWidth="1"/>
    <col min="3" max="3" width="4.125" style="42" customWidth="1"/>
    <col min="4" max="4" width="6.375" style="2" customWidth="1"/>
    <col min="5" max="6" width="9.875" style="2" customWidth="1"/>
    <col min="7" max="7" width="9.875" style="42"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369" t="s">
        <v>56</v>
      </c>
      <c r="E1" s="369"/>
      <c r="F1" s="369"/>
      <c r="G1" s="369"/>
      <c r="J1" s="42"/>
      <c r="K1" s="42"/>
      <c r="L1" s="369" t="s">
        <v>56</v>
      </c>
      <c r="M1" s="369"/>
      <c r="N1" s="369"/>
      <c r="O1" s="369"/>
    </row>
    <row r="2" spans="10:15" ht="13.5" customHeight="1">
      <c r="J2" s="42"/>
      <c r="K2" s="42"/>
      <c r="O2" s="42"/>
    </row>
    <row r="3" spans="2:16" ht="41.25" customHeight="1">
      <c r="B3" s="23" t="s">
        <v>57</v>
      </c>
      <c r="C3" s="43"/>
      <c r="D3" s="44"/>
      <c r="E3" s="44"/>
      <c r="F3" s="44"/>
      <c r="G3" s="45"/>
      <c r="H3" s="46"/>
      <c r="J3" s="23" t="s">
        <v>57</v>
      </c>
      <c r="K3" s="43"/>
      <c r="L3" s="44"/>
      <c r="M3" s="44"/>
      <c r="N3" s="44"/>
      <c r="O3" s="45"/>
      <c r="P3" s="46"/>
    </row>
    <row r="4" spans="2:16" ht="41.25" customHeight="1">
      <c r="B4" s="23" t="s">
        <v>72</v>
      </c>
      <c r="C4" s="43"/>
      <c r="D4" s="46"/>
      <c r="E4" s="23" t="s">
        <v>10</v>
      </c>
      <c r="F4" s="47"/>
      <c r="G4" s="23" t="s">
        <v>58</v>
      </c>
      <c r="H4" s="47"/>
      <c r="J4" s="23" t="s">
        <v>59</v>
      </c>
      <c r="K4" s="43"/>
      <c r="L4" s="46"/>
      <c r="M4" s="23" t="s">
        <v>10</v>
      </c>
      <c r="N4" s="47"/>
      <c r="O4" s="23" t="s">
        <v>58</v>
      </c>
      <c r="P4" s="47"/>
    </row>
    <row r="5" spans="2:16" ht="21.75" customHeight="1">
      <c r="B5" s="370" t="s">
        <v>60</v>
      </c>
      <c r="C5" s="48" t="s">
        <v>61</v>
      </c>
      <c r="E5" s="49"/>
      <c r="F5" s="48"/>
      <c r="G5" s="49"/>
      <c r="H5" s="50"/>
      <c r="J5" s="370" t="s">
        <v>60</v>
      </c>
      <c r="K5" s="48" t="s">
        <v>61</v>
      </c>
      <c r="M5" s="49"/>
      <c r="N5" s="48"/>
      <c r="O5" s="49"/>
      <c r="P5" s="50"/>
    </row>
    <row r="6" spans="2:16" ht="21.75" customHeight="1">
      <c r="B6" s="371"/>
      <c r="C6" s="51" t="s">
        <v>62</v>
      </c>
      <c r="D6" s="52"/>
      <c r="E6" s="53"/>
      <c r="F6" s="52"/>
      <c r="G6" s="53"/>
      <c r="H6" s="54"/>
      <c r="J6" s="371"/>
      <c r="K6" s="51" t="s">
        <v>62</v>
      </c>
      <c r="L6" s="52"/>
      <c r="M6" s="53"/>
      <c r="N6" s="52"/>
      <c r="O6" s="53"/>
      <c r="P6" s="54"/>
    </row>
    <row r="7" spans="2:16" ht="21.75" customHeight="1">
      <c r="B7" s="357" t="s">
        <v>63</v>
      </c>
      <c r="C7" s="56"/>
      <c r="D7" s="57" t="s">
        <v>4</v>
      </c>
      <c r="E7" s="58" t="s">
        <v>64</v>
      </c>
      <c r="G7" s="58"/>
      <c r="H7" s="59"/>
      <c r="J7" s="357" t="s">
        <v>63</v>
      </c>
      <c r="K7" s="56"/>
      <c r="L7" s="57" t="s">
        <v>4</v>
      </c>
      <c r="M7" s="58" t="s">
        <v>64</v>
      </c>
      <c r="O7" s="58"/>
      <c r="P7" s="59"/>
    </row>
    <row r="8" spans="2:16" ht="21.75" customHeight="1">
      <c r="B8" s="358"/>
      <c r="C8" s="61"/>
      <c r="D8" s="62" t="s">
        <v>5</v>
      </c>
      <c r="E8" s="63" t="s">
        <v>65</v>
      </c>
      <c r="G8" s="63"/>
      <c r="H8" s="64"/>
      <c r="J8" s="358"/>
      <c r="K8" s="61"/>
      <c r="L8" s="62" t="s">
        <v>5</v>
      </c>
      <c r="M8" s="63" t="s">
        <v>65</v>
      </c>
      <c r="O8" s="63"/>
      <c r="P8" s="64"/>
    </row>
    <row r="9" spans="2:16" ht="18.75" customHeight="1">
      <c r="B9" s="357" t="s">
        <v>66</v>
      </c>
      <c r="C9" s="56"/>
      <c r="D9" s="364" t="s">
        <v>67</v>
      </c>
      <c r="E9" s="364"/>
      <c r="F9" s="364"/>
      <c r="G9" s="365"/>
      <c r="H9" s="359" t="s">
        <v>68</v>
      </c>
      <c r="J9" s="357" t="s">
        <v>66</v>
      </c>
      <c r="K9" s="56"/>
      <c r="L9" s="364" t="s">
        <v>67</v>
      </c>
      <c r="M9" s="364"/>
      <c r="N9" s="364"/>
      <c r="O9" s="365"/>
      <c r="P9" s="359" t="s">
        <v>68</v>
      </c>
    </row>
    <row r="10" spans="2:16" ht="26.25" customHeight="1">
      <c r="B10" s="358"/>
      <c r="C10" s="66"/>
      <c r="D10" s="361" t="s">
        <v>69</v>
      </c>
      <c r="E10" s="361"/>
      <c r="F10" s="362" t="s">
        <v>70</v>
      </c>
      <c r="G10" s="363"/>
      <c r="H10" s="360"/>
      <c r="J10" s="358"/>
      <c r="K10" s="66"/>
      <c r="L10" s="361" t="s">
        <v>69</v>
      </c>
      <c r="M10" s="361"/>
      <c r="N10" s="362" t="s">
        <v>70</v>
      </c>
      <c r="O10" s="363"/>
      <c r="P10" s="360"/>
    </row>
    <row r="11" spans="2:16" ht="19.5" customHeight="1">
      <c r="B11" s="357">
        <v>1</v>
      </c>
      <c r="C11" s="68"/>
      <c r="D11" s="69"/>
      <c r="E11" s="69"/>
      <c r="F11" s="70"/>
      <c r="G11" s="71"/>
      <c r="H11" s="55"/>
      <c r="J11" s="357">
        <v>1</v>
      </c>
      <c r="K11" s="68"/>
      <c r="L11" s="69"/>
      <c r="M11" s="69"/>
      <c r="N11" s="70"/>
      <c r="O11" s="71"/>
      <c r="P11" s="55"/>
    </row>
    <row r="12" spans="2:16" ht="41.25" customHeight="1">
      <c r="B12" s="358"/>
      <c r="C12" s="61"/>
      <c r="D12" s="72"/>
      <c r="E12" s="72"/>
      <c r="F12" s="73"/>
      <c r="G12" s="67"/>
      <c r="H12" s="60" t="s">
        <v>73</v>
      </c>
      <c r="J12" s="358"/>
      <c r="K12" s="61"/>
      <c r="L12" s="72"/>
      <c r="M12" s="72"/>
      <c r="N12" s="73"/>
      <c r="O12" s="67"/>
      <c r="P12" s="60" t="s">
        <v>73</v>
      </c>
    </row>
    <row r="13" spans="2:16" ht="19.5" customHeight="1">
      <c r="B13" s="357">
        <v>2</v>
      </c>
      <c r="C13" s="68"/>
      <c r="D13" s="74"/>
      <c r="E13" s="74"/>
      <c r="F13" s="75"/>
      <c r="G13" s="65"/>
      <c r="H13" s="76"/>
      <c r="J13" s="357">
        <v>2</v>
      </c>
      <c r="K13" s="68"/>
      <c r="L13" s="74"/>
      <c r="M13" s="74"/>
      <c r="N13" s="75"/>
      <c r="O13" s="65"/>
      <c r="P13" s="76"/>
    </row>
    <row r="14" spans="2:16" ht="41.25" customHeight="1">
      <c r="B14" s="358"/>
      <c r="C14" s="53"/>
      <c r="D14" s="52"/>
      <c r="E14" s="52"/>
      <c r="F14" s="77"/>
      <c r="G14" s="78"/>
      <c r="H14" s="60" t="s">
        <v>73</v>
      </c>
      <c r="J14" s="358"/>
      <c r="K14" s="53"/>
      <c r="L14" s="52"/>
      <c r="M14" s="52"/>
      <c r="N14" s="77"/>
      <c r="O14" s="78"/>
      <c r="P14" s="60" t="s">
        <v>73</v>
      </c>
    </row>
    <row r="15" spans="2:16" ht="19.5" customHeight="1">
      <c r="B15" s="357">
        <v>3</v>
      </c>
      <c r="C15" s="68"/>
      <c r="D15" s="74"/>
      <c r="E15" s="48"/>
      <c r="F15" s="79"/>
      <c r="G15" s="80"/>
      <c r="H15" s="55"/>
      <c r="J15" s="357">
        <v>3</v>
      </c>
      <c r="K15" s="68"/>
      <c r="L15" s="74"/>
      <c r="M15" s="48"/>
      <c r="N15" s="79"/>
      <c r="O15" s="80"/>
      <c r="P15" s="55"/>
    </row>
    <row r="16" spans="2:16" ht="41.25" customHeight="1">
      <c r="B16" s="358"/>
      <c r="C16" s="61"/>
      <c r="D16" s="72"/>
      <c r="E16" s="72"/>
      <c r="F16" s="73"/>
      <c r="G16" s="67"/>
      <c r="H16" s="60" t="s">
        <v>73</v>
      </c>
      <c r="J16" s="358"/>
      <c r="K16" s="61"/>
      <c r="L16" s="72"/>
      <c r="M16" s="72"/>
      <c r="N16" s="73"/>
      <c r="O16" s="67"/>
      <c r="P16" s="60" t="s">
        <v>73</v>
      </c>
    </row>
    <row r="17" spans="2:16" ht="19.5" customHeight="1">
      <c r="B17" s="357">
        <v>4</v>
      </c>
      <c r="C17" s="56"/>
      <c r="D17" s="74"/>
      <c r="E17" s="74"/>
      <c r="F17" s="75"/>
      <c r="G17" s="65"/>
      <c r="H17" s="76"/>
      <c r="J17" s="357">
        <v>4</v>
      </c>
      <c r="K17" s="56"/>
      <c r="L17" s="74"/>
      <c r="M17" s="74"/>
      <c r="N17" s="75"/>
      <c r="O17" s="65"/>
      <c r="P17" s="76"/>
    </row>
    <row r="18" spans="2:16" ht="41.25" customHeight="1">
      <c r="B18" s="358"/>
      <c r="C18" s="66"/>
      <c r="D18" s="52"/>
      <c r="E18" s="52"/>
      <c r="F18" s="77"/>
      <c r="G18" s="78"/>
      <c r="H18" s="60" t="s">
        <v>73</v>
      </c>
      <c r="J18" s="358"/>
      <c r="K18" s="66"/>
      <c r="L18" s="52"/>
      <c r="M18" s="52"/>
      <c r="N18" s="77"/>
      <c r="O18" s="78"/>
      <c r="P18" s="60" t="s">
        <v>73</v>
      </c>
    </row>
    <row r="19" spans="10:15" ht="21.75" customHeight="1">
      <c r="J19" s="42"/>
      <c r="K19" s="42"/>
      <c r="O19" s="42"/>
    </row>
    <row r="20" spans="2:16" ht="38.25" customHeight="1">
      <c r="B20" s="366" t="s">
        <v>71</v>
      </c>
      <c r="C20" s="367"/>
      <c r="D20" s="368"/>
      <c r="E20" s="44"/>
      <c r="F20" s="81"/>
      <c r="G20" s="45"/>
      <c r="H20" s="46"/>
      <c r="J20" s="366" t="s">
        <v>71</v>
      </c>
      <c r="K20" s="367"/>
      <c r="L20" s="368"/>
      <c r="M20" s="44"/>
      <c r="N20" s="81"/>
      <c r="O20" s="45"/>
      <c r="P20" s="46"/>
    </row>
    <row r="21" spans="8:16" ht="30" customHeight="1">
      <c r="H21" s="82" t="s">
        <v>6</v>
      </c>
      <c r="J21" s="42"/>
      <c r="K21" s="42"/>
      <c r="O21" s="42"/>
      <c r="P21" s="82" t="s">
        <v>6</v>
      </c>
    </row>
    <row r="22" spans="10:15" ht="15.75">
      <c r="J22" s="42"/>
      <c r="K22" s="42"/>
      <c r="O22" s="42"/>
    </row>
  </sheetData>
  <sheetProtection/>
  <mergeCells count="26">
    <mergeCell ref="B7:B8"/>
    <mergeCell ref="J7:J8"/>
    <mergeCell ref="D1:G1"/>
    <mergeCell ref="L1:O1"/>
    <mergeCell ref="B5:B6"/>
    <mergeCell ref="J5:J6"/>
    <mergeCell ref="B20:D20"/>
    <mergeCell ref="J20:L20"/>
    <mergeCell ref="B15:B16"/>
    <mergeCell ref="J15:J16"/>
    <mergeCell ref="B17:B18"/>
    <mergeCell ref="B9:B10"/>
    <mergeCell ref="D9:G9"/>
    <mergeCell ref="H9:H10"/>
    <mergeCell ref="J9:J10"/>
    <mergeCell ref="J11:J12"/>
    <mergeCell ref="B13:B14"/>
    <mergeCell ref="J13:J14"/>
    <mergeCell ref="J17:J18"/>
    <mergeCell ref="B11:B12"/>
    <mergeCell ref="P9:P10"/>
    <mergeCell ref="D10:E10"/>
    <mergeCell ref="F10:G10"/>
    <mergeCell ref="L10:M10"/>
    <mergeCell ref="N10:O10"/>
    <mergeCell ref="L9:O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2021-03-25T01:14:12Z</cp:lastPrinted>
  <dcterms:created xsi:type="dcterms:W3CDTF">1997-01-08T22:48:59Z</dcterms:created>
  <dcterms:modified xsi:type="dcterms:W3CDTF">2021-03-30T02:22:06Z</dcterms:modified>
  <cp:category/>
  <cp:version/>
  <cp:contentType/>
  <cp:contentStatus/>
</cp:coreProperties>
</file>